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2"/>
  </bookViews>
  <sheets>
    <sheet name="DADOS GERAIS" sheetId="1" r:id="rId1"/>
    <sheet name="DADOS POR TIPOLOGIA" sheetId="2" r:id="rId2"/>
    <sheet name="ACESSO À INFORMAÇÃO" sheetId="3" r:id="rId3"/>
  </sheets>
  <definedNames>
    <definedName name="_xlnm.Print_Area" localSheetId="0">'DADOS GERAIS'!$A$4:$K$55</definedName>
  </definedNames>
  <calcPr calcId="124519"/>
</workbook>
</file>

<file path=xl/calcChain.xml><?xml version="1.0" encoding="utf-8"?>
<calcChain xmlns="http://schemas.openxmlformats.org/spreadsheetml/2006/main">
  <c r="C35" i="1"/>
  <c r="D35"/>
  <c r="C22"/>
  <c r="D22"/>
  <c r="C16"/>
  <c r="D16"/>
  <c r="B22" l="1"/>
  <c r="B35"/>
  <c r="B16"/>
</calcChain>
</file>

<file path=xl/sharedStrings.xml><?xml version="1.0" encoding="utf-8"?>
<sst xmlns="http://schemas.openxmlformats.org/spreadsheetml/2006/main" count="131" uniqueCount="77">
  <si>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</si>
  <si>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</si>
  <si>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</si>
  <si>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</si>
  <si>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</si>
  <si>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</si>
  <si>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</si>
  <si>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</si>
  <si>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</si>
  <si>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</si>
  <si>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</si>
  <si>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</si>
  <si>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</si>
  <si>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</si>
  <si>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</si>
  <si>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</si>
  <si>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</si>
  <si>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</si>
  <si>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</si>
  <si>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</si>
  <si>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</si>
  <si>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</si>
  <si>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</si>
  <si>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OUTROS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</si>
  <si>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</si>
  <si>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</si>
  <si>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</si>
  <si>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</si>
  <si>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</si>
  <si>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</si>
  <si>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</si>
  <si>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</si>
  <si>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</si>
  <si>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</si>
  <si>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</si>
  <si>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</si>
  <si>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</si>
  <si>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</si>
  <si>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</si>
  <si>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</si>
  <si>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</si>
  <si>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</si>
  <si>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</si>
  <si>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</si>
  <si>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</si>
  <si>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</si>
  <si>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</si>
  <si>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</si>
  <si>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</si>
  <si>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</si>
  <si>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</si>
  <si>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RELATÓRIO MENSAL DE OUVIDORIA
ÓRGÃO: DEPARTAMENTO DE TRÂNSITO DO DISTRITO FEDERAL</t>
  </si>
  <si>
    <t>Veículo estacionado em local irregular</t>
  </si>
  <si>
    <t>DADOS INDISPONÍVEIS TEMPORARIAMENTE POR PROBLEMAS NO SISTEMA</t>
  </si>
  <si>
    <t>Sinalização de vias públicas</t>
  </si>
  <si>
    <t>Veículo abandonado</t>
  </si>
  <si>
    <t>Quebra-molas</t>
  </si>
  <si>
    <t>Faixa de Pedestre</t>
  </si>
  <si>
    <t>Site governamental</t>
  </si>
  <si>
    <t>Serviço prestado por  órgão / entidade pública</t>
  </si>
  <si>
    <t>Servidor Público</t>
  </si>
  <si>
    <t>Conduta de Servidor do DETRAN</t>
  </si>
  <si>
    <t>Funcionamento de órgão público</t>
  </si>
  <si>
    <t>Atendimento da Central 154</t>
  </si>
  <si>
    <t>Fiscalização de trânsito em vias e ruas</t>
  </si>
  <si>
    <t>Conduta de servidor do Detran</t>
  </si>
  <si>
    <t>Andamento de processo de multas de trânsito</t>
  </si>
  <si>
    <t>ABRIL</t>
  </si>
  <si>
    <t>MAIO</t>
  </si>
  <si>
    <t>JUNHO</t>
  </si>
  <si>
    <t>JULHO</t>
  </si>
  <si>
    <t>AGOSTO</t>
  </si>
  <si>
    <t>SETEMBRO</t>
  </si>
  <si>
    <t>Emissão CRLV</t>
  </si>
  <si>
    <t>Funcionamento de Órgão Público</t>
  </si>
  <si>
    <t>Multa de Trânsito</t>
  </si>
  <si>
    <t>Viaturas de trânsito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</si>
</sst>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5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2" fillId="4" borderId="0" xfId="0" applyFont="1" applyFill="1" applyBorder="1" applyProtection="1"/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2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2" fillId="4" borderId="7" xfId="0" applyFont="1" applyFill="1" applyBorder="1" applyProtection="1"/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justify" vertical="center" wrapText="1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8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8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8" xfId="0" applyFont="1" applyFill="1" applyBorder="1" applyProtection="1"/>
    <xf numFmtId="165" fontId="2" fillId="4" borderId="8" xfId="2" applyNumberFormat="1" applyFont="1" applyFill="1" applyBorder="1" applyProtection="1">
      <protection locked="0"/>
    </xf>
    <xf numFmtId="165" fontId="12" fillId="4" borderId="8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4" borderId="0" xfId="0" applyFont="1" applyFill="1" applyBorder="1" applyProtection="1"/>
    <xf numFmtId="165" fontId="14" fillId="4" borderId="0" xfId="2" applyNumberFormat="1" applyFont="1" applyFill="1" applyBorder="1" applyProtection="1"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706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430</c:v>
                </c:pt>
                <c:pt idx="1">
                  <c:v>407</c:v>
                </c:pt>
                <c:pt idx="2">
                  <c:v>93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AGOSTO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492</c:v>
                </c:pt>
                <c:pt idx="1">
                  <c:v>437</c:v>
                </c:pt>
                <c:pt idx="2">
                  <c:v>94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255</c:v>
                </c:pt>
                <c:pt idx="1">
                  <c:v>227</c:v>
                </c:pt>
                <c:pt idx="2">
                  <c:v>33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shape val="cylinder"/>
        <c:axId val="86345984"/>
        <c:axId val="86351872"/>
        <c:axId val="0"/>
      </c:bar3DChart>
      <c:catAx>
        <c:axId val="863459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6351872"/>
        <c:crosses val="autoZero"/>
        <c:auto val="1"/>
        <c:lblAlgn val="ctr"/>
        <c:lblOffset val="100"/>
      </c:catAx>
      <c:valAx>
        <c:axId val="8635187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6345984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JULHO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25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AGOSTO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35</c:v>
                </c:pt>
                <c:pt idx="1">
                  <c:v>9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25</c:v>
                </c:pt>
                <c:pt idx="1">
                  <c:v>7</c:v>
                </c:pt>
              </c:numCache>
            </c:numRef>
          </c:val>
        </c:ser>
        <c:gapWidth val="100"/>
        <c:shape val="cylinder"/>
        <c:axId val="86472960"/>
        <c:axId val="86487040"/>
        <c:axId val="0"/>
      </c:bar3DChart>
      <c:catAx>
        <c:axId val="86472960"/>
        <c:scaling>
          <c:orientation val="minMax"/>
        </c:scaling>
        <c:axPos val="b"/>
        <c:tickLblPos val="nextTo"/>
        <c:crossAx val="86487040"/>
        <c:crosses val="autoZero"/>
        <c:auto val="1"/>
        <c:lblAlgn val="ctr"/>
        <c:lblOffset val="100"/>
      </c:catAx>
      <c:valAx>
        <c:axId val="86487040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6472960"/>
        <c:crosses val="autoZero"/>
        <c:crossBetween val="between"/>
      </c:valAx>
    </c:plotArea>
    <c:legend>
      <c:legendPos val="r"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624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235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231</c:v>
                </c:pt>
                <c:pt idx="1">
                  <c:v>638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233</c:v>
                </c:pt>
                <c:pt idx="1">
                  <c:v>715</c:v>
                </c:pt>
                <c:pt idx="2">
                  <c:v>10</c:v>
                </c:pt>
                <c:pt idx="3">
                  <c:v>19</c:v>
                </c:pt>
                <c:pt idx="4">
                  <c:v>16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139</c:v>
                </c:pt>
                <c:pt idx="1">
                  <c:v>337</c:v>
                </c:pt>
                <c:pt idx="2">
                  <c:v>4</c:v>
                </c:pt>
                <c:pt idx="3">
                  <c:v>11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JULHO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Sinalização de vias públicas</c:v>
                </c:pt>
                <c:pt idx="1">
                  <c:v>Fiscalização de trânsito em vias e ruas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TIPOLOGIA'!$B$7:$B$12</c:f>
              <c:numCache>
                <c:formatCode>General</c:formatCode>
                <c:ptCount val="6"/>
                <c:pt idx="0">
                  <c:v>30</c:v>
                </c:pt>
                <c:pt idx="1">
                  <c:v>18</c:v>
                </c:pt>
                <c:pt idx="2">
                  <c:v>16</c:v>
                </c:pt>
                <c:pt idx="3">
                  <c:v>56</c:v>
                </c:pt>
                <c:pt idx="4">
                  <c:v>24</c:v>
                </c:pt>
                <c:pt idx="5">
                  <c:v>87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AGOSTO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Sinalização de vias públicas</c:v>
                </c:pt>
                <c:pt idx="1">
                  <c:v>Fiscalização de trânsito em vias e ruas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TIPOLOGIA'!$C$7:$C$12</c:f>
              <c:numCache>
                <c:formatCode>0</c:formatCode>
                <c:ptCount val="6"/>
                <c:pt idx="0">
                  <c:v>44</c:v>
                </c:pt>
                <c:pt idx="1">
                  <c:v>21</c:v>
                </c:pt>
                <c:pt idx="2">
                  <c:v>12</c:v>
                </c:pt>
                <c:pt idx="3">
                  <c:v>43</c:v>
                </c:pt>
                <c:pt idx="4">
                  <c:v>24</c:v>
                </c:pt>
                <c:pt idx="5">
                  <c:v>89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POR TIPOLOGIA'!$A$7:$A$12</c:f>
              <c:strCache>
                <c:ptCount val="6"/>
                <c:pt idx="0">
                  <c:v>Sinalização de vias públicas</c:v>
                </c:pt>
                <c:pt idx="1">
                  <c:v>Fiscalização de trânsito em vias e ruas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TIPOLOGIA'!$D$7:$D$12</c:f>
              <c:numCache>
                <c:formatCode>0</c:formatCode>
                <c:ptCount val="6"/>
                <c:pt idx="0">
                  <c:v>26</c:v>
                </c:pt>
                <c:pt idx="1">
                  <c:v>16</c:v>
                </c:pt>
                <c:pt idx="2">
                  <c:v>12</c:v>
                </c:pt>
                <c:pt idx="3">
                  <c:v>25</c:v>
                </c:pt>
                <c:pt idx="4">
                  <c:v>8</c:v>
                </c:pt>
                <c:pt idx="5">
                  <c:v>52</c:v>
                </c:pt>
              </c:numCache>
            </c:numRef>
          </c:val>
        </c:ser>
        <c:dLbls>
          <c:showVal val="1"/>
        </c:dLbls>
        <c:marker val="1"/>
        <c:axId val="86742528"/>
        <c:axId val="86744064"/>
      </c:lineChart>
      <c:catAx>
        <c:axId val="867425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6744064"/>
        <c:crosses val="autoZero"/>
        <c:auto val="1"/>
        <c:lblAlgn val="ctr"/>
        <c:lblOffset val="100"/>
      </c:catAx>
      <c:valAx>
        <c:axId val="86744064"/>
        <c:scaling>
          <c:orientation val="minMax"/>
        </c:scaling>
        <c:delete val="1"/>
        <c:axPos val="l"/>
        <c:numFmt formatCode="General" sourceLinked="1"/>
        <c:tickLblPos val="none"/>
        <c:crossAx val="86742528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JULHO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CRLV</c:v>
                </c:pt>
                <c:pt idx="1">
                  <c:v>Conduta de servidor do Detran</c:v>
                </c:pt>
                <c:pt idx="2">
                  <c:v>Veículo estacionado em local irregular</c:v>
                </c:pt>
                <c:pt idx="3">
                  <c:v>Site governamental</c:v>
                </c:pt>
                <c:pt idx="4">
                  <c:v>Andamento de processo de multas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TIPOLOGIA'!$B$16:$B$21</c:f>
              <c:numCache>
                <c:formatCode>General</c:formatCode>
                <c:ptCount val="6"/>
                <c:pt idx="0">
                  <c:v>88</c:v>
                </c:pt>
                <c:pt idx="1">
                  <c:v>17</c:v>
                </c:pt>
                <c:pt idx="2">
                  <c:v>80</c:v>
                </c:pt>
                <c:pt idx="3">
                  <c:v>24</c:v>
                </c:pt>
                <c:pt idx="4">
                  <c:v>17</c:v>
                </c:pt>
                <c:pt idx="5">
                  <c:v>412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AGOSTO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CRLV</c:v>
                </c:pt>
                <c:pt idx="1">
                  <c:v>Conduta de servidor do Detran</c:v>
                </c:pt>
                <c:pt idx="2">
                  <c:v>Veículo estacionado em local irregular</c:v>
                </c:pt>
                <c:pt idx="3">
                  <c:v>Site governamental</c:v>
                </c:pt>
                <c:pt idx="4">
                  <c:v>Andamento de processo de multas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TIPOLOGIA'!$C$16:$C$21</c:f>
              <c:numCache>
                <c:formatCode>0</c:formatCode>
                <c:ptCount val="6"/>
                <c:pt idx="0">
                  <c:v>109</c:v>
                </c:pt>
                <c:pt idx="1">
                  <c:v>29</c:v>
                </c:pt>
                <c:pt idx="2">
                  <c:v>92</c:v>
                </c:pt>
                <c:pt idx="3">
                  <c:v>23</c:v>
                </c:pt>
                <c:pt idx="4">
                  <c:v>14</c:v>
                </c:pt>
                <c:pt idx="5">
                  <c:v>448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SETEMBRO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CRLV</c:v>
                </c:pt>
                <c:pt idx="1">
                  <c:v>Conduta de servidor do Detran</c:v>
                </c:pt>
                <c:pt idx="2">
                  <c:v>Veículo estacionado em local irregular</c:v>
                </c:pt>
                <c:pt idx="3">
                  <c:v>Site governamental</c:v>
                </c:pt>
                <c:pt idx="4">
                  <c:v>Andamento de processo de multas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TIPOLOGIA'!$D$16:$D$21</c:f>
              <c:numCache>
                <c:formatCode>0</c:formatCode>
                <c:ptCount val="6"/>
                <c:pt idx="0">
                  <c:v>32</c:v>
                </c:pt>
                <c:pt idx="1">
                  <c:v>4</c:v>
                </c:pt>
                <c:pt idx="2">
                  <c:v>46</c:v>
                </c:pt>
                <c:pt idx="3">
                  <c:v>4</c:v>
                </c:pt>
                <c:pt idx="4">
                  <c:v>6</c:v>
                </c:pt>
                <c:pt idx="5">
                  <c:v>245</c:v>
                </c:pt>
              </c:numCache>
            </c:numRef>
          </c:val>
        </c:ser>
        <c:dLbls>
          <c:showVal val="1"/>
        </c:dLbls>
        <c:marker val="1"/>
        <c:axId val="86799872"/>
        <c:axId val="86801408"/>
      </c:lineChart>
      <c:catAx>
        <c:axId val="86799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6801408"/>
        <c:crosses val="autoZero"/>
        <c:auto val="1"/>
        <c:lblAlgn val="ctr"/>
        <c:lblOffset val="100"/>
      </c:catAx>
      <c:valAx>
        <c:axId val="86801408"/>
        <c:scaling>
          <c:orientation val="minMax"/>
        </c:scaling>
        <c:delete val="1"/>
        <c:axPos val="l"/>
        <c:numFmt formatCode="General" sourceLinked="1"/>
        <c:tickLblPos val="none"/>
        <c:crossAx val="86799872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JULHO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Funcionamento de Órgão Público</c:v>
                </c:pt>
                <c:pt idx="3">
                  <c:v>Multa de Trânsito</c:v>
                </c:pt>
                <c:pt idx="4">
                  <c:v>Viaturas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TIPOLOGIA'!$B$25:$B$30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AGOSTO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Funcionamento de Órgão Público</c:v>
                </c:pt>
                <c:pt idx="3">
                  <c:v>Multa de Trânsito</c:v>
                </c:pt>
                <c:pt idx="4">
                  <c:v>Viaturas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TIPOLOGIA'!$C$25:$C$30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Funcionamento de Órgão Público</c:v>
                </c:pt>
                <c:pt idx="3">
                  <c:v>Multa de Trânsito</c:v>
                </c:pt>
                <c:pt idx="4">
                  <c:v>Viaturas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TIPOLOGIA'!$D$25:$D$30</c:f>
              <c:numCache>
                <c:formatCode>0</c:formatCode>
                <c:ptCount val="6"/>
                <c:pt idx="0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axId val="86906368"/>
        <c:axId val="86907904"/>
      </c:barChart>
      <c:catAx>
        <c:axId val="86906368"/>
        <c:scaling>
          <c:orientation val="minMax"/>
        </c:scaling>
        <c:axPos val="b"/>
        <c:numFmt formatCode="General" sourceLinked="1"/>
        <c:majorTickMark val="none"/>
        <c:tickLblPos val="nextTo"/>
        <c:crossAx val="86907904"/>
        <c:crosses val="autoZero"/>
        <c:auto val="1"/>
        <c:lblAlgn val="ctr"/>
        <c:lblOffset val="100"/>
      </c:catAx>
      <c:valAx>
        <c:axId val="86907904"/>
        <c:scaling>
          <c:orientation val="minMax"/>
        </c:scaling>
        <c:delete val="1"/>
        <c:axPos val="l"/>
        <c:numFmt formatCode="General" sourceLinked="1"/>
        <c:tickLblPos val="none"/>
        <c:crossAx val="86906368"/>
        <c:crosses val="autoZero"/>
        <c:crossBetween val="between"/>
      </c:valAx>
    </c:plotArea>
    <c:legend>
      <c:legendPos val="b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TIPOLOGIA'!$B$33</c:f>
              <c:strCache>
                <c:ptCount val="1"/>
                <c:pt idx="0">
                  <c:v>JULHO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Serviço prestado por  órgão / entidade pública</c:v>
                </c:pt>
                <c:pt idx="3">
                  <c:v>Funcionamento de órgão público</c:v>
                </c:pt>
                <c:pt idx="4">
                  <c:v>Atendimento da Central 154</c:v>
                </c:pt>
                <c:pt idx="5">
                  <c:v>OUTROS</c:v>
                </c:pt>
              </c:strCache>
            </c:strRef>
          </c:cat>
          <c:val>
            <c:numRef>
              <c:f>'DADOS POR TIPOLOGIA'!$B$34:$B$39</c:f>
              <c:numCache>
                <c:formatCode>General</c:formatCode>
                <c:ptCount val="6"/>
                <c:pt idx="0">
                  <c:v>8</c:v>
                </c:pt>
                <c:pt idx="2">
                  <c:v>2</c:v>
                </c:pt>
                <c:pt idx="3">
                  <c:v>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'DADOS POR TIPOLOGIA'!$C$33</c:f>
              <c:strCache>
                <c:ptCount val="1"/>
                <c:pt idx="0">
                  <c:v>AGOSTO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Serviço prestado por  órgão / entidade pública</c:v>
                </c:pt>
                <c:pt idx="3">
                  <c:v>Funcionamento de órgão público</c:v>
                </c:pt>
                <c:pt idx="4">
                  <c:v>Atendimento da Central 154</c:v>
                </c:pt>
                <c:pt idx="5">
                  <c:v>OUTROS</c:v>
                </c:pt>
              </c:strCache>
            </c:strRef>
          </c:cat>
          <c:val>
            <c:numRef>
              <c:f>'DADOS POR TIPOLOGIA'!$C$34:$C$39</c:f>
              <c:numCache>
                <c:formatCode>0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'DADOS POR TIPOLOGIA'!$D$33</c:f>
              <c:strCache>
                <c:ptCount val="1"/>
                <c:pt idx="0">
                  <c:v>SETEMBRO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Serviço prestado por  órgão / entidade pública</c:v>
                </c:pt>
                <c:pt idx="3">
                  <c:v>Funcionamento de órgão público</c:v>
                </c:pt>
                <c:pt idx="4">
                  <c:v>Atendimento da Central 154</c:v>
                </c:pt>
                <c:pt idx="5">
                  <c:v>OUTROS</c:v>
                </c:pt>
              </c:strCache>
            </c:strRef>
          </c:cat>
          <c:val>
            <c:numRef>
              <c:f>'DADOS POR TIPOLOGIA'!$D$34:$D$39</c:f>
              <c:numCache>
                <c:formatCode>0</c:formatCode>
                <c:ptCount val="6"/>
                <c:pt idx="0">
                  <c:v>5</c:v>
                </c:pt>
                <c:pt idx="1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marker val="1"/>
        <c:axId val="86963712"/>
        <c:axId val="86965248"/>
      </c:lineChart>
      <c:catAx>
        <c:axId val="86963712"/>
        <c:scaling>
          <c:orientation val="minMax"/>
        </c:scaling>
        <c:axPos val="b"/>
        <c:numFmt formatCode="General" sourceLinked="1"/>
        <c:majorTickMark val="none"/>
        <c:tickLblPos val="nextTo"/>
        <c:crossAx val="86965248"/>
        <c:crosses val="autoZero"/>
        <c:auto val="1"/>
        <c:lblAlgn val="ctr"/>
        <c:lblOffset val="100"/>
      </c:catAx>
      <c:valAx>
        <c:axId val="86965248"/>
        <c:scaling>
          <c:orientation val="minMax"/>
        </c:scaling>
        <c:delete val="1"/>
        <c:axPos val="l"/>
        <c:numFmt formatCode="General" sourceLinked="1"/>
        <c:tickLblPos val="none"/>
        <c:crossAx val="86963712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1088129</xdr:colOff>
      <xdr:row>5</xdr:row>
      <xdr:rowOff>47625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47626"/>
          <a:ext cx="1021454" cy="962024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</xdr:rowOff>
    </xdr:from>
    <xdr:to>
      <xdr:col>0</xdr:col>
      <xdr:colOff>1038225</xdr:colOff>
      <xdr:row>4</xdr:row>
      <xdr:rowOff>138812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299" y="1"/>
          <a:ext cx="923926" cy="910336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33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176212</xdr:rowOff>
    </xdr:from>
    <xdr:to>
      <xdr:col>8</xdr:col>
      <xdr:colOff>0</xdr:colOff>
      <xdr:row>48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40</xdr:row>
      <xdr:rowOff>180975</xdr:rowOff>
    </xdr:from>
    <xdr:to>
      <xdr:col>4</xdr:col>
      <xdr:colOff>38100</xdr:colOff>
      <xdr:row>48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1019176</xdr:colOff>
      <xdr:row>4</xdr:row>
      <xdr:rowOff>176911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28575"/>
          <a:ext cx="923926" cy="910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JULHO" dataDxfId="21" dataCellStyle="Moeda"/>
    <tableColumn id="3" name="AGOSTO" dataDxfId="20" dataCellStyle="Moeda"/>
    <tableColumn id="4" name="SETEMBR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18" dataDxfId="17" tableBorderDxfId="16">
  <tableColumns count="4">
    <tableColumn id="1" name="MEIO DE ENTRADA" dataDxfId="15"/>
    <tableColumn id="2" name="JULHO" dataDxfId="14"/>
    <tableColumn id="3" name="AGOSTO" dataDxfId="13"/>
    <tableColumn id="4" name="SETEMBR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1" dataDxfId="10">
  <tableColumns count="4">
    <tableColumn id="1" name="ATENDIMENTO" dataDxfId="9"/>
    <tableColumn id="2" name="JULHO" dataDxfId="8"/>
    <tableColumn id="3" name="AGOSTO" dataDxfId="7"/>
    <tableColumn id="4" name="SETEMBR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2" totalsRowShown="0" headerRowDxfId="5" dataDxfId="4">
  <tableColumns count="4">
    <tableColumn id="1" name="SOLICITAÇÕES" dataDxfId="3"/>
    <tableColumn id="4" name="JULHO" dataDxfId="2"/>
    <tableColumn id="2" name="AGOSTO" dataDxfId="1"/>
    <tableColumn id="3" name="SETEMBR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opLeftCell="A10" zoomScale="90" zoomScaleNormal="90" workbookViewId="0">
      <selection activeCell="R23" sqref="R23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8" spans="1:14" ht="15.75">
      <c r="A8" s="38" t="s">
        <v>0</v>
      </c>
      <c r="B8" s="69" t="s">
        <v>70</v>
      </c>
      <c r="C8" s="69" t="s">
        <v>71</v>
      </c>
      <c r="D8" s="69" t="s">
        <v>72</v>
      </c>
    </row>
    <row r="9" spans="1:14">
      <c r="A9" s="60" t="s">
        <v>1</v>
      </c>
      <c r="B9" s="11">
        <v>231</v>
      </c>
      <c r="C9" s="56">
        <v>233</v>
      </c>
      <c r="D9" s="13">
        <v>139</v>
      </c>
    </row>
    <row r="10" spans="1:14">
      <c r="A10" s="61" t="s">
        <v>3</v>
      </c>
      <c r="B10" s="12">
        <v>638</v>
      </c>
      <c r="C10" s="57">
        <v>715</v>
      </c>
      <c r="D10" s="14">
        <v>337</v>
      </c>
    </row>
    <row r="11" spans="1:14">
      <c r="A11" s="60" t="s">
        <v>4</v>
      </c>
      <c r="B11" s="11">
        <v>8</v>
      </c>
      <c r="C11" s="56">
        <v>10</v>
      </c>
      <c r="D11" s="13">
        <v>4</v>
      </c>
    </row>
    <row r="12" spans="1:14">
      <c r="A12" s="61" t="s">
        <v>2</v>
      </c>
      <c r="B12" s="12">
        <v>14</v>
      </c>
      <c r="C12" s="57">
        <v>19</v>
      </c>
      <c r="D12" s="14">
        <v>11</v>
      </c>
    </row>
    <row r="13" spans="1:14">
      <c r="A13" s="60" t="s">
        <v>5</v>
      </c>
      <c r="B13" s="13">
        <v>11</v>
      </c>
      <c r="C13" s="56">
        <v>16</v>
      </c>
      <c r="D13" s="13">
        <v>9</v>
      </c>
    </row>
    <row r="14" spans="1:14">
      <c r="A14" s="61" t="s">
        <v>6</v>
      </c>
      <c r="B14" s="14">
        <v>38</v>
      </c>
      <c r="C14" s="57">
        <v>30</v>
      </c>
      <c r="D14" s="14">
        <v>16</v>
      </c>
    </row>
    <row r="15" spans="1:14">
      <c r="A15" s="63" t="s">
        <v>7</v>
      </c>
      <c r="B15" s="59"/>
      <c r="C15" s="59"/>
      <c r="D15" s="59"/>
    </row>
    <row r="16" spans="1:14">
      <c r="A16" s="58" t="s">
        <v>18</v>
      </c>
      <c r="B16" s="58">
        <f>SUM(Tabela1[JULHO])</f>
        <v>940</v>
      </c>
      <c r="C16" s="58">
        <f>SUM(Tabela1[AGOSTO])</f>
        <v>1023</v>
      </c>
      <c r="D16" s="58">
        <f>SUM(Tabela1[SETEMBRO])</f>
        <v>516</v>
      </c>
    </row>
    <row r="18" spans="1:4">
      <c r="A18" s="39" t="s">
        <v>19</v>
      </c>
      <c r="B18" s="69" t="s">
        <v>70</v>
      </c>
      <c r="C18" s="69" t="s">
        <v>71</v>
      </c>
      <c r="D18" s="69" t="s">
        <v>72</v>
      </c>
    </row>
    <row r="19" spans="1:4" ht="15.75">
      <c r="A19" s="8" t="s">
        <v>20</v>
      </c>
      <c r="B19" s="11">
        <v>25</v>
      </c>
      <c r="C19" s="64">
        <v>35</v>
      </c>
      <c r="D19" s="64">
        <v>25</v>
      </c>
    </row>
    <row r="20" spans="1:4" ht="15.75">
      <c r="A20" s="66" t="s">
        <v>21</v>
      </c>
      <c r="B20" s="67">
        <v>7</v>
      </c>
      <c r="C20" s="68">
        <v>9</v>
      </c>
      <c r="D20" s="68">
        <v>7</v>
      </c>
    </row>
    <row r="21" spans="1:4" ht="15.75">
      <c r="A21" s="71"/>
      <c r="B21" s="72"/>
      <c r="C21" s="72"/>
      <c r="D21" s="72"/>
    </row>
    <row r="22" spans="1:4">
      <c r="A22" s="65" t="s">
        <v>18</v>
      </c>
      <c r="B22" s="65">
        <f>SUM(Tabela14[JULHO])</f>
        <v>32</v>
      </c>
      <c r="C22" s="65">
        <f>SUM(Tabela14[AGOSTO])</f>
        <v>44</v>
      </c>
      <c r="D22" s="65">
        <f>SUM(Tabela14[SETEMBRO])</f>
        <v>32</v>
      </c>
    </row>
    <row r="24" spans="1:4">
      <c r="A24" s="39" t="s">
        <v>8</v>
      </c>
      <c r="B24" s="69" t="s">
        <v>70</v>
      </c>
      <c r="C24" s="69" t="s">
        <v>71</v>
      </c>
      <c r="D24" s="69" t="s">
        <v>72</v>
      </c>
    </row>
    <row r="25" spans="1:4">
      <c r="A25" s="60" t="s">
        <v>9</v>
      </c>
      <c r="B25" s="11">
        <v>430</v>
      </c>
      <c r="C25" s="11">
        <v>492</v>
      </c>
      <c r="D25" s="11">
        <v>255</v>
      </c>
    </row>
    <row r="26" spans="1:4">
      <c r="A26" s="61" t="s">
        <v>10</v>
      </c>
      <c r="B26" s="12">
        <v>407</v>
      </c>
      <c r="C26" s="12">
        <v>437</v>
      </c>
      <c r="D26" s="12">
        <v>227</v>
      </c>
    </row>
    <row r="27" spans="1:4">
      <c r="A27" s="60" t="s">
        <v>11</v>
      </c>
      <c r="B27" s="11">
        <v>93</v>
      </c>
      <c r="C27" s="11">
        <v>94</v>
      </c>
      <c r="D27" s="11">
        <v>33</v>
      </c>
    </row>
    <row r="28" spans="1:4">
      <c r="A28" s="61" t="s">
        <v>12</v>
      </c>
      <c r="B28" s="12"/>
      <c r="C28" s="12"/>
      <c r="D28" s="12"/>
    </row>
    <row r="29" spans="1:4">
      <c r="A29" s="60" t="s">
        <v>13</v>
      </c>
      <c r="B29" s="13"/>
      <c r="C29" s="13"/>
      <c r="D29" s="13"/>
    </row>
    <row r="30" spans="1:4">
      <c r="A30" s="61" t="s">
        <v>14</v>
      </c>
      <c r="B30" s="14">
        <v>10</v>
      </c>
      <c r="C30" s="14"/>
      <c r="D30" s="14">
        <v>1</v>
      </c>
    </row>
    <row r="31" spans="1:4">
      <c r="A31" s="60" t="s">
        <v>15</v>
      </c>
      <c r="B31" s="62"/>
      <c r="C31" s="62"/>
      <c r="D31" s="62"/>
    </row>
    <row r="32" spans="1:4">
      <c r="A32" s="61" t="s">
        <v>16</v>
      </c>
      <c r="B32" s="70"/>
      <c r="C32" s="70"/>
      <c r="D32" s="70"/>
    </row>
    <row r="33" spans="1:4">
      <c r="A33" s="60" t="s">
        <v>22</v>
      </c>
      <c r="B33" s="62"/>
      <c r="C33" s="62"/>
      <c r="D33" s="62"/>
    </row>
    <row r="34" spans="1:4">
      <c r="A34" s="61" t="s">
        <v>17</v>
      </c>
      <c r="B34" s="70"/>
      <c r="C34" s="70"/>
      <c r="D34" s="70"/>
    </row>
    <row r="35" spans="1:4">
      <c r="A35" s="65" t="s">
        <v>18</v>
      </c>
      <c r="B35" s="65">
        <f>SUBTOTAL(109,Tabela13[JULHO])</f>
        <v>940</v>
      </c>
      <c r="C35" s="65">
        <f>SUBTOTAL(109,Tabela13[AGOSTO])</f>
        <v>1023</v>
      </c>
      <c r="D35" s="65">
        <f>SUBTOTAL(109,Tabela13[SETEMBRO])</f>
        <v>516</v>
      </c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topLeftCell="A26" workbookViewId="0">
      <selection activeCell="D51" sqref="D51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6" spans="1:12" ht="15.75">
      <c r="A6" s="1" t="s">
        <v>1</v>
      </c>
      <c r="B6" s="54" t="s">
        <v>70</v>
      </c>
      <c r="C6" s="3" t="s">
        <v>71</v>
      </c>
      <c r="D6" s="4" t="s">
        <v>72</v>
      </c>
    </row>
    <row r="7" spans="1:12">
      <c r="A7" s="6" t="s">
        <v>54</v>
      </c>
      <c r="B7" s="6">
        <v>30</v>
      </c>
      <c r="C7" s="16">
        <v>44</v>
      </c>
      <c r="D7" s="17">
        <v>26</v>
      </c>
    </row>
    <row r="8" spans="1:12">
      <c r="A8" s="7" t="s">
        <v>64</v>
      </c>
      <c r="B8" s="7">
        <v>18</v>
      </c>
      <c r="C8" s="18">
        <v>21</v>
      </c>
      <c r="D8" s="19">
        <v>16</v>
      </c>
    </row>
    <row r="9" spans="1:12">
      <c r="A9" s="6" t="s">
        <v>55</v>
      </c>
      <c r="B9" s="6">
        <v>16</v>
      </c>
      <c r="C9" s="16">
        <v>12</v>
      </c>
      <c r="D9" s="17">
        <v>12</v>
      </c>
    </row>
    <row r="10" spans="1:12">
      <c r="A10" s="7" t="s">
        <v>56</v>
      </c>
      <c r="B10" s="7">
        <v>56</v>
      </c>
      <c r="C10" s="18">
        <v>43</v>
      </c>
      <c r="D10" s="19">
        <v>25</v>
      </c>
    </row>
    <row r="11" spans="1:12">
      <c r="A11" s="6" t="s">
        <v>57</v>
      </c>
      <c r="B11" s="6">
        <v>24</v>
      </c>
      <c r="C11" s="20">
        <v>24</v>
      </c>
      <c r="D11" s="21">
        <v>8</v>
      </c>
    </row>
    <row r="12" spans="1:12">
      <c r="A12" s="10" t="s">
        <v>23</v>
      </c>
      <c r="B12" s="7">
        <v>87</v>
      </c>
      <c r="C12" s="22">
        <v>89</v>
      </c>
      <c r="D12" s="23">
        <v>52</v>
      </c>
    </row>
    <row r="13" spans="1:12">
      <c r="A13" s="9" t="s">
        <v>18</v>
      </c>
      <c r="B13" s="9">
        <v>231</v>
      </c>
      <c r="C13" s="9">
        <v>233</v>
      </c>
      <c r="D13" s="9">
        <v>139</v>
      </c>
    </row>
    <row r="15" spans="1:12" ht="16.5" thickBot="1">
      <c r="A15" s="2" t="s">
        <v>3</v>
      </c>
      <c r="B15" s="48" t="s">
        <v>70</v>
      </c>
      <c r="C15" s="48" t="s">
        <v>71</v>
      </c>
      <c r="D15" s="5" t="s">
        <v>72</v>
      </c>
    </row>
    <row r="16" spans="1:12" ht="15.75" thickTop="1">
      <c r="A16" s="25" t="s">
        <v>73</v>
      </c>
      <c r="B16" s="25">
        <v>88</v>
      </c>
      <c r="C16" s="24">
        <v>109</v>
      </c>
      <c r="D16" s="24">
        <v>32</v>
      </c>
    </row>
    <row r="17" spans="1:5">
      <c r="A17" s="26" t="s">
        <v>65</v>
      </c>
      <c r="B17" s="53">
        <v>17</v>
      </c>
      <c r="C17" s="18">
        <v>29</v>
      </c>
      <c r="D17" s="19">
        <v>4</v>
      </c>
    </row>
    <row r="18" spans="1:5">
      <c r="A18" s="25" t="s">
        <v>52</v>
      </c>
      <c r="B18" s="25">
        <v>80</v>
      </c>
      <c r="C18" s="24">
        <v>92</v>
      </c>
      <c r="D18" s="24">
        <v>46</v>
      </c>
      <c r="E18">
        <v>46</v>
      </c>
    </row>
    <row r="19" spans="1:5">
      <c r="A19" s="26" t="s">
        <v>58</v>
      </c>
      <c r="B19" s="53">
        <v>24</v>
      </c>
      <c r="C19" s="18">
        <v>23</v>
      </c>
      <c r="D19" s="19">
        <v>4</v>
      </c>
    </row>
    <row r="20" spans="1:5">
      <c r="A20" s="25" t="s">
        <v>66</v>
      </c>
      <c r="B20" s="25">
        <v>17</v>
      </c>
      <c r="C20" s="24">
        <v>14</v>
      </c>
      <c r="D20" s="24">
        <v>6</v>
      </c>
    </row>
    <row r="21" spans="1:5">
      <c r="A21" s="28" t="s">
        <v>23</v>
      </c>
      <c r="B21" s="7">
        <v>412</v>
      </c>
      <c r="C21" s="22">
        <v>448</v>
      </c>
      <c r="D21" s="23">
        <v>245</v>
      </c>
    </row>
    <row r="22" spans="1:5">
      <c r="A22" s="27" t="s">
        <v>18</v>
      </c>
      <c r="B22" s="9">
        <v>638</v>
      </c>
      <c r="C22" s="9">
        <v>715</v>
      </c>
      <c r="D22" s="9">
        <v>337</v>
      </c>
    </row>
    <row r="23" spans="1:5">
      <c r="A23" s="55"/>
      <c r="B23" s="55"/>
      <c r="C23" s="55"/>
      <c r="D23" s="55"/>
    </row>
    <row r="24" spans="1:5" ht="16.5" thickBot="1">
      <c r="A24" s="2" t="s">
        <v>4</v>
      </c>
      <c r="B24" s="48" t="s">
        <v>70</v>
      </c>
      <c r="C24" s="48" t="s">
        <v>71</v>
      </c>
      <c r="D24" s="5" t="s">
        <v>72</v>
      </c>
    </row>
    <row r="25" spans="1:5" ht="15.75" thickTop="1">
      <c r="A25" s="25" t="s">
        <v>60</v>
      </c>
      <c r="B25" s="25">
        <v>5</v>
      </c>
      <c r="C25" s="24">
        <v>5</v>
      </c>
      <c r="D25" s="24">
        <v>1</v>
      </c>
    </row>
    <row r="26" spans="1:5">
      <c r="A26" s="26" t="s">
        <v>61</v>
      </c>
      <c r="B26" s="53">
        <v>1</v>
      </c>
      <c r="C26" s="18">
        <v>2</v>
      </c>
      <c r="D26" s="19"/>
    </row>
    <row r="27" spans="1:5">
      <c r="A27" s="25" t="s">
        <v>74</v>
      </c>
      <c r="B27" s="25">
        <v>1</v>
      </c>
      <c r="C27" s="24"/>
      <c r="D27" s="24"/>
    </row>
    <row r="28" spans="1:5">
      <c r="A28" s="26" t="s">
        <v>75</v>
      </c>
      <c r="B28" s="53">
        <v>1</v>
      </c>
      <c r="C28" s="18"/>
      <c r="D28" s="19"/>
    </row>
    <row r="29" spans="1:5">
      <c r="A29" s="25" t="s">
        <v>76</v>
      </c>
      <c r="B29" s="25"/>
      <c r="C29" s="24"/>
      <c r="D29" s="24">
        <v>1</v>
      </c>
    </row>
    <row r="30" spans="1:5">
      <c r="A30" s="28" t="s">
        <v>23</v>
      </c>
      <c r="B30" s="7"/>
      <c r="C30" s="22">
        <v>3</v>
      </c>
      <c r="D30" s="23">
        <v>2</v>
      </c>
    </row>
    <row r="31" spans="1:5">
      <c r="A31" s="27" t="s">
        <v>18</v>
      </c>
      <c r="B31" s="9">
        <v>8</v>
      </c>
      <c r="C31" s="9">
        <v>10</v>
      </c>
      <c r="D31" s="9">
        <v>4</v>
      </c>
    </row>
    <row r="33" spans="1:5" ht="16.5" thickBot="1">
      <c r="A33" s="29" t="s">
        <v>2</v>
      </c>
      <c r="B33" s="48" t="s">
        <v>70</v>
      </c>
      <c r="C33" s="48" t="s">
        <v>71</v>
      </c>
      <c r="D33" s="5" t="s">
        <v>72</v>
      </c>
    </row>
    <row r="34" spans="1:5" ht="15.75" thickTop="1">
      <c r="A34" s="25" t="s">
        <v>60</v>
      </c>
      <c r="B34" s="25">
        <v>8</v>
      </c>
      <c r="C34" s="24">
        <v>3</v>
      </c>
      <c r="D34" s="24">
        <v>5</v>
      </c>
    </row>
    <row r="35" spans="1:5">
      <c r="A35" s="26" t="s">
        <v>61</v>
      </c>
      <c r="B35" s="53"/>
      <c r="C35" s="18">
        <v>9</v>
      </c>
      <c r="D35" s="19">
        <v>3</v>
      </c>
    </row>
    <row r="36" spans="1:5">
      <c r="A36" s="25" t="s">
        <v>59</v>
      </c>
      <c r="B36" s="25">
        <v>2</v>
      </c>
      <c r="C36" s="24">
        <v>3</v>
      </c>
      <c r="D36" s="24"/>
    </row>
    <row r="37" spans="1:5">
      <c r="A37" s="26" t="s">
        <v>62</v>
      </c>
      <c r="B37" s="53">
        <v>1</v>
      </c>
      <c r="C37" s="18">
        <v>2</v>
      </c>
      <c r="D37" s="19"/>
    </row>
    <row r="38" spans="1:5">
      <c r="A38" s="25" t="s">
        <v>63</v>
      </c>
      <c r="B38" s="25"/>
      <c r="C38" s="24"/>
      <c r="D38" s="24">
        <v>2</v>
      </c>
    </row>
    <row r="39" spans="1:5">
      <c r="A39" s="28" t="s">
        <v>23</v>
      </c>
      <c r="B39" s="7">
        <v>3</v>
      </c>
      <c r="C39" s="22">
        <v>2</v>
      </c>
      <c r="D39" s="23">
        <v>1</v>
      </c>
    </row>
    <row r="40" spans="1:5">
      <c r="A40" s="27" t="s">
        <v>18</v>
      </c>
      <c r="B40" s="9">
        <v>14</v>
      </c>
      <c r="C40" s="9">
        <v>19</v>
      </c>
      <c r="D40" s="9">
        <v>11</v>
      </c>
      <c r="E40" s="15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topLeftCell="A3" workbookViewId="0">
      <selection activeCell="E35" sqref="E35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74" t="s">
        <v>51</v>
      </c>
      <c r="B1" s="74"/>
      <c r="C1" s="74"/>
      <c r="D1" s="74"/>
      <c r="E1" s="74"/>
      <c r="F1" s="74"/>
      <c r="G1" s="74"/>
    </row>
    <row r="2" spans="1:11" ht="15" customHeight="1">
      <c r="A2" s="74"/>
      <c r="B2" s="74"/>
      <c r="C2" s="74"/>
      <c r="D2" s="74"/>
      <c r="E2" s="74"/>
      <c r="F2" s="74"/>
      <c r="G2" s="74"/>
    </row>
    <row r="3" spans="1:11" ht="15" customHeight="1">
      <c r="A3" s="74"/>
      <c r="B3" s="74"/>
      <c r="C3" s="74"/>
      <c r="D3" s="74"/>
      <c r="E3" s="74"/>
      <c r="F3" s="74"/>
      <c r="G3" s="74"/>
    </row>
    <row r="6" spans="1:11">
      <c r="A6" s="30" t="s">
        <v>24</v>
      </c>
    </row>
    <row r="7" spans="1:11" ht="15" customHeight="1">
      <c r="A7" s="79" t="s">
        <v>25</v>
      </c>
      <c r="B7" s="79"/>
      <c r="C7" s="79"/>
      <c r="D7" s="79"/>
      <c r="E7" s="79"/>
      <c r="F7" s="79"/>
      <c r="G7" s="79"/>
      <c r="H7" s="36"/>
      <c r="I7" s="36"/>
      <c r="J7" s="36"/>
      <c r="K7" s="36"/>
    </row>
    <row r="8" spans="1:11">
      <c r="A8" s="79"/>
      <c r="B8" s="79"/>
      <c r="C8" s="79"/>
      <c r="D8" s="79"/>
      <c r="E8" s="79"/>
      <c r="F8" s="79"/>
      <c r="G8" s="79"/>
      <c r="H8" s="36"/>
      <c r="I8" s="36"/>
      <c r="J8" s="36"/>
      <c r="K8" s="36"/>
    </row>
    <row r="9" spans="1:11">
      <c r="A9" s="79"/>
      <c r="B9" s="79"/>
      <c r="C9" s="79"/>
      <c r="D9" s="79"/>
      <c r="E9" s="79"/>
      <c r="F9" s="79"/>
      <c r="G9" s="79"/>
      <c r="H9" s="36"/>
      <c r="I9" s="36"/>
      <c r="J9" s="36"/>
      <c r="K9" s="36"/>
    </row>
    <row r="10" spans="1:11">
      <c r="A10" s="79"/>
      <c r="B10" s="79"/>
      <c r="C10" s="79"/>
      <c r="D10" s="79"/>
      <c r="E10" s="79"/>
      <c r="F10" s="79"/>
      <c r="G10" s="79"/>
      <c r="H10" s="36"/>
      <c r="I10" s="36"/>
      <c r="J10" s="36"/>
      <c r="K10" s="36"/>
    </row>
    <row r="11" spans="1:1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32" t="s">
        <v>26</v>
      </c>
    </row>
    <row r="13" spans="1:11" ht="15" customHeight="1">
      <c r="A13" s="79" t="s">
        <v>27</v>
      </c>
      <c r="B13" s="79"/>
      <c r="C13" s="79"/>
      <c r="D13" s="79"/>
      <c r="E13" s="79"/>
      <c r="F13" s="79"/>
      <c r="G13" s="79"/>
      <c r="H13" s="36"/>
      <c r="I13" s="41"/>
      <c r="J13" s="36"/>
      <c r="K13" s="36"/>
    </row>
    <row r="14" spans="1:11">
      <c r="A14" s="79"/>
      <c r="B14" s="79"/>
      <c r="C14" s="79"/>
      <c r="D14" s="79"/>
      <c r="E14" s="79"/>
      <c r="F14" s="79"/>
      <c r="G14" s="79"/>
      <c r="H14" s="36"/>
      <c r="I14" s="36"/>
      <c r="J14" s="36"/>
      <c r="K14" s="36"/>
    </row>
    <row r="15" spans="1:1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6">
      <c r="A17" s="31" t="s">
        <v>28</v>
      </c>
    </row>
    <row r="18" spans="1:6">
      <c r="A18" s="42" t="s">
        <v>29</v>
      </c>
      <c r="B18" s="73" t="s">
        <v>70</v>
      </c>
      <c r="C18" s="73" t="s">
        <v>71</v>
      </c>
      <c r="D18" s="73" t="s">
        <v>72</v>
      </c>
      <c r="E18" s="78" t="s">
        <v>30</v>
      </c>
      <c r="F18" s="78"/>
    </row>
    <row r="19" spans="1:6">
      <c r="A19" s="44" t="s">
        <v>31</v>
      </c>
      <c r="B19" s="40">
        <v>0</v>
      </c>
      <c r="C19" s="40">
        <v>0</v>
      </c>
      <c r="D19" s="40">
        <v>0</v>
      </c>
      <c r="E19" s="77">
        <v>0</v>
      </c>
      <c r="F19" s="77"/>
    </row>
    <row r="20" spans="1:6">
      <c r="A20" s="44" t="s">
        <v>10</v>
      </c>
      <c r="B20" s="40">
        <v>45</v>
      </c>
      <c r="C20" s="40">
        <v>57</v>
      </c>
      <c r="D20" s="40">
        <v>35</v>
      </c>
      <c r="E20" s="77">
        <v>137</v>
      </c>
      <c r="F20" s="77"/>
    </row>
    <row r="21" spans="1:6">
      <c r="A21" s="34"/>
      <c r="B21" s="33"/>
      <c r="C21" s="33"/>
      <c r="D21" s="45"/>
      <c r="E21" s="77">
        <v>137</v>
      </c>
      <c r="F21" s="77"/>
    </row>
    <row r="23" spans="1:6">
      <c r="A23" s="31" t="s">
        <v>33</v>
      </c>
    </row>
    <row r="24" spans="1:6">
      <c r="A24" s="42" t="s">
        <v>29</v>
      </c>
      <c r="B24" s="73" t="s">
        <v>70</v>
      </c>
      <c r="C24" s="73" t="s">
        <v>71</v>
      </c>
      <c r="D24" s="73" t="s">
        <v>72</v>
      </c>
      <c r="E24" s="78" t="s">
        <v>30</v>
      </c>
      <c r="F24" s="78"/>
    </row>
    <row r="25" spans="1:6">
      <c r="A25" s="44" t="s">
        <v>34</v>
      </c>
      <c r="B25" s="40">
        <v>30</v>
      </c>
      <c r="C25" s="40">
        <v>31</v>
      </c>
      <c r="D25" s="40">
        <v>16</v>
      </c>
      <c r="E25" s="77">
        <v>77</v>
      </c>
      <c r="F25" s="77"/>
    </row>
    <row r="26" spans="1:6">
      <c r="A26" s="44" t="s">
        <v>35</v>
      </c>
      <c r="B26" s="40">
        <v>15</v>
      </c>
      <c r="C26" s="40">
        <v>26</v>
      </c>
      <c r="D26" s="40">
        <v>19</v>
      </c>
      <c r="E26" s="77">
        <v>60</v>
      </c>
      <c r="F26" s="77"/>
    </row>
    <row r="27" spans="1:6">
      <c r="A27" s="44" t="s">
        <v>36</v>
      </c>
      <c r="B27" s="40">
        <v>0</v>
      </c>
      <c r="C27" s="40">
        <v>0</v>
      </c>
      <c r="D27" s="40">
        <v>0</v>
      </c>
      <c r="E27" s="77"/>
      <c r="F27" s="77"/>
    </row>
    <row r="28" spans="1:6">
      <c r="A28" s="34"/>
      <c r="B28" s="33"/>
      <c r="C28" s="33"/>
      <c r="D28" s="45" t="s">
        <v>32</v>
      </c>
      <c r="E28" s="77">
        <v>137</v>
      </c>
      <c r="F28" s="77"/>
    </row>
    <row r="30" spans="1:6">
      <c r="A30" s="31" t="s">
        <v>37</v>
      </c>
    </row>
    <row r="31" spans="1:6">
      <c r="A31" s="42" t="s">
        <v>38</v>
      </c>
      <c r="B31" s="43" t="s">
        <v>39</v>
      </c>
      <c r="C31" s="43" t="s">
        <v>40</v>
      </c>
      <c r="D31" s="43" t="s">
        <v>41</v>
      </c>
      <c r="E31" s="43" t="s">
        <v>30</v>
      </c>
    </row>
    <row r="32" spans="1:6">
      <c r="A32" s="44" t="s">
        <v>70</v>
      </c>
      <c r="B32" s="40">
        <v>4</v>
      </c>
      <c r="C32" s="40">
        <v>0</v>
      </c>
      <c r="D32" s="40">
        <v>0</v>
      </c>
      <c r="E32" s="46">
        <v>4</v>
      </c>
    </row>
    <row r="33" spans="1:11">
      <c r="A33" s="44" t="s">
        <v>71</v>
      </c>
      <c r="B33" s="40">
        <v>7</v>
      </c>
      <c r="C33" s="40">
        <v>3</v>
      </c>
      <c r="D33" s="40">
        <v>0</v>
      </c>
      <c r="E33" s="46">
        <v>10</v>
      </c>
    </row>
    <row r="34" spans="1:11">
      <c r="A34" s="44" t="s">
        <v>72</v>
      </c>
      <c r="B34" s="40">
        <v>4</v>
      </c>
      <c r="C34" s="40">
        <v>0</v>
      </c>
      <c r="D34" s="40">
        <v>0</v>
      </c>
      <c r="E34" s="46">
        <v>4</v>
      </c>
    </row>
    <row r="35" spans="1:11">
      <c r="A35" s="34"/>
      <c r="B35" s="33"/>
      <c r="C35" s="33"/>
      <c r="D35" s="47" t="s">
        <v>32</v>
      </c>
      <c r="E35" s="46">
        <v>18</v>
      </c>
    </row>
    <row r="37" spans="1:11">
      <c r="A37" s="31" t="s">
        <v>42</v>
      </c>
    </row>
    <row r="38" spans="1:11" ht="45">
      <c r="A38" s="42" t="s">
        <v>38</v>
      </c>
      <c r="B38" s="43" t="s">
        <v>43</v>
      </c>
      <c r="C38" s="43" t="s">
        <v>44</v>
      </c>
      <c r="D38" s="43" t="s">
        <v>30</v>
      </c>
    </row>
    <row r="39" spans="1:11" ht="60">
      <c r="A39" s="44" t="s">
        <v>67</v>
      </c>
      <c r="B39" s="40">
        <v>0</v>
      </c>
      <c r="C39" s="40" t="s">
        <v>53</v>
      </c>
      <c r="D39" s="40">
        <v>0</v>
      </c>
    </row>
    <row r="40" spans="1:11" ht="60">
      <c r="A40" s="44" t="s">
        <v>68</v>
      </c>
      <c r="B40" s="40">
        <v>0</v>
      </c>
      <c r="C40" s="40" t="s">
        <v>53</v>
      </c>
      <c r="D40" s="40">
        <v>0</v>
      </c>
    </row>
    <row r="41" spans="1:11" ht="60">
      <c r="A41" s="44" t="s">
        <v>69</v>
      </c>
      <c r="B41" s="40">
        <v>0</v>
      </c>
      <c r="C41" s="40" t="s">
        <v>53</v>
      </c>
      <c r="D41" s="40">
        <v>0</v>
      </c>
    </row>
    <row r="42" spans="1:11">
      <c r="A42" s="35"/>
      <c r="C42" s="47" t="s">
        <v>18</v>
      </c>
      <c r="D42" s="46">
        <v>0</v>
      </c>
    </row>
    <row r="44" spans="1:11">
      <c r="A44" s="49" t="s">
        <v>45</v>
      </c>
      <c r="B44" s="15"/>
      <c r="C44" s="15"/>
      <c r="D44" s="15"/>
      <c r="E44" s="15"/>
      <c r="F44" s="15"/>
      <c r="G44" s="15"/>
    </row>
    <row r="45" spans="1:11" ht="15" customHeight="1">
      <c r="A45" s="75" t="s">
        <v>46</v>
      </c>
      <c r="B45" s="75"/>
      <c r="C45" s="75"/>
      <c r="D45" s="75"/>
      <c r="E45" s="75"/>
      <c r="F45" s="75"/>
      <c r="G45" s="75"/>
      <c r="H45" s="37"/>
      <c r="I45" s="37"/>
      <c r="J45" s="37"/>
      <c r="K45" s="37"/>
    </row>
    <row r="46" spans="1:11">
      <c r="A46" s="75"/>
      <c r="B46" s="75"/>
      <c r="C46" s="75"/>
      <c r="D46" s="75"/>
      <c r="E46" s="75"/>
      <c r="F46" s="75"/>
      <c r="G46" s="75"/>
      <c r="H46" s="37"/>
      <c r="I46" s="37"/>
      <c r="J46" s="37"/>
      <c r="K46" s="37"/>
    </row>
    <row r="47" spans="1:11">
      <c r="A47" s="75"/>
      <c r="B47" s="75"/>
      <c r="C47" s="75"/>
      <c r="D47" s="75"/>
      <c r="E47" s="75"/>
      <c r="F47" s="75"/>
      <c r="G47" s="75"/>
      <c r="H47" s="37"/>
      <c r="I47" s="37"/>
      <c r="J47" s="37"/>
      <c r="K47" s="37"/>
    </row>
    <row r="48" spans="1:11">
      <c r="A48" s="50"/>
      <c r="B48" s="50"/>
      <c r="C48" s="50"/>
      <c r="D48" s="50"/>
      <c r="E48" s="50"/>
      <c r="F48" s="50"/>
      <c r="G48" s="50"/>
      <c r="H48" s="37"/>
      <c r="I48" s="37"/>
      <c r="J48" s="37"/>
      <c r="K48" s="37"/>
    </row>
    <row r="49" spans="1:11">
      <c r="A49" s="49" t="s">
        <v>47</v>
      </c>
      <c r="B49" s="15"/>
      <c r="C49" s="15"/>
      <c r="D49" s="15"/>
      <c r="E49" s="15"/>
      <c r="F49" s="15"/>
      <c r="G49" s="15"/>
    </row>
    <row r="50" spans="1:11" ht="15" customHeight="1">
      <c r="A50" s="76" t="s">
        <v>48</v>
      </c>
      <c r="B50" s="76"/>
      <c r="C50" s="76"/>
      <c r="D50" s="76"/>
      <c r="E50" s="76"/>
      <c r="F50" s="76"/>
      <c r="G50" s="76"/>
      <c r="H50" s="36"/>
      <c r="I50" s="36"/>
      <c r="J50" s="36"/>
      <c r="K50" s="36"/>
    </row>
    <row r="51" spans="1:11">
      <c r="A51" s="76"/>
      <c r="B51" s="76"/>
      <c r="C51" s="76"/>
      <c r="D51" s="76"/>
      <c r="E51" s="76"/>
      <c r="F51" s="76"/>
      <c r="G51" s="76"/>
      <c r="H51" s="36"/>
      <c r="I51" s="36"/>
      <c r="J51" s="36"/>
      <c r="K51" s="36"/>
    </row>
    <row r="52" spans="1:11">
      <c r="A52" s="76"/>
      <c r="B52" s="76"/>
      <c r="C52" s="76"/>
      <c r="D52" s="76"/>
      <c r="E52" s="76"/>
      <c r="F52" s="76"/>
      <c r="G52" s="76"/>
      <c r="H52" s="36"/>
      <c r="I52" s="36"/>
      <c r="J52" s="36"/>
      <c r="K52" s="36"/>
    </row>
    <row r="53" spans="1:11">
      <c r="A53" s="76"/>
      <c r="B53" s="76"/>
      <c r="C53" s="76"/>
      <c r="D53" s="76"/>
      <c r="E53" s="76"/>
      <c r="F53" s="76"/>
      <c r="G53" s="76"/>
    </row>
    <row r="54" spans="1:11">
      <c r="A54" s="51"/>
      <c r="B54" s="51"/>
      <c r="C54" s="51"/>
      <c r="D54" s="51"/>
      <c r="E54" s="51"/>
      <c r="F54" s="51"/>
      <c r="G54" s="51"/>
    </row>
    <row r="55" spans="1:11">
      <c r="A55" s="52" t="s">
        <v>49</v>
      </c>
      <c r="B55" s="15"/>
      <c r="C55" s="15"/>
      <c r="D55" s="15"/>
      <c r="E55" s="15"/>
      <c r="F55" s="15"/>
      <c r="G55" s="15"/>
    </row>
    <row r="56" spans="1:11" ht="15" customHeight="1">
      <c r="A56" s="75" t="s">
        <v>50</v>
      </c>
      <c r="B56" s="75"/>
      <c r="C56" s="75"/>
      <c r="D56" s="75"/>
      <c r="E56" s="75"/>
      <c r="F56" s="75"/>
      <c r="G56" s="75"/>
      <c r="H56" s="37"/>
      <c r="I56" s="37"/>
      <c r="J56" s="37"/>
      <c r="K56" s="37"/>
    </row>
    <row r="57" spans="1:11">
      <c r="A57" s="75"/>
      <c r="B57" s="75"/>
      <c r="C57" s="75"/>
      <c r="D57" s="75"/>
      <c r="E57" s="75"/>
      <c r="F57" s="75"/>
      <c r="G57" s="75"/>
      <c r="H57" s="37"/>
      <c r="I57" s="37"/>
      <c r="J57" s="37"/>
      <c r="K57" s="37"/>
    </row>
    <row r="58" spans="1:11">
      <c r="A58" s="75"/>
      <c r="B58" s="75"/>
      <c r="C58" s="75"/>
      <c r="D58" s="75"/>
      <c r="E58" s="75"/>
      <c r="F58" s="75"/>
      <c r="G58" s="75"/>
      <c r="H58" s="37"/>
      <c r="I58" s="37"/>
      <c r="J58" s="37"/>
      <c r="K58" s="37"/>
    </row>
    <row r="59" spans="1:11">
      <c r="A59" s="15"/>
      <c r="B59" s="15"/>
      <c r="C59" s="15"/>
      <c r="D59" s="15"/>
      <c r="E59" s="15"/>
      <c r="F59" s="15"/>
      <c r="G59" s="15"/>
    </row>
  </sheetData>
  <mergeCells count="15"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  <mergeCell ref="A45:G47"/>
    <mergeCell ref="A50:G53"/>
    <mergeCell ref="A56:G58"/>
    <mergeCell ref="E26:F26"/>
    <mergeCell ref="E28:F2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 GERAIS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2018-10-04T20:24:10Z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