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8525" windowHeight="11520" activeTab="2"/>
  </bookViews>
  <sheets>
    <sheet name="DADOS GERAIS" sheetId="1" r:id="rId1"/>
    <sheet name="DADOS POR TIPOLOGIA" sheetId="2" r:id="rId2"/>
    <sheet name="ACESSO À INFORMAÇÃO" sheetId="3" r:id="rId3"/>
  </sheets>
  <definedNames>
    <definedName name="_xlnm.Print_Area" localSheetId="0">'DADOS GERAIS'!$A$4:$K$55</definedName>
  </definedNames>
  <calcPr calcId="124519"/>
</workbook>
</file>

<file path=xl/calcChain.xml><?xml version="1.0" encoding="utf-8"?>
<calcChain xmlns="http://schemas.openxmlformats.org/spreadsheetml/2006/main">
  <c r="C35" i="1"/>
  <c r="D35"/>
  <c r="C22"/>
  <c r="D22"/>
  <c r="C16"/>
  <c r="D16"/>
  <c r="B22" l="1"/>
  <c r="B35"/>
  <c r="B16"/>
</calcChain>
</file>

<file path=xl/sharedStrings.xml><?xml version="1.0" encoding="utf-8"?>
<sst xmlns="http://schemas.openxmlformats.org/spreadsheetml/2006/main" count="138" uniqueCount="75">
  <si>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</si>
  <si>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</si>
  <si>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</si>
  <si>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</si>
  <si>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</si>
  <si>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</si>
  <si>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</si>
  <si>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</si>
  <si>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</si>
  <si>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</si>
  <si>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</si>
  <si>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</si>
  <si>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</si>
  <si>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</si>
  <si>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</si>
  <si>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</si>
  <si>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</si>
  <si>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</si>
  <si>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</si>
  <si>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</si>
  <si>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</si>
  <si>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</si>
  <si>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</si>
  <si>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OUTROS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</si>
  <si>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</si>
  <si>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</si>
  <si>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</si>
  <si>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</si>
  <si>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</si>
  <si>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</si>
  <si>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</si>
  <si>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</si>
  <si>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</si>
  <si>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</si>
  <si>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</si>
  <si>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</si>
  <si>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</si>
  <si>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</si>
  <si>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</si>
  <si>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</si>
  <si>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</si>
  <si>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</si>
  <si>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2.4 – QUANTO À OMISSÃO DE RESPOSTA INICIAL</t>
  </si>
  <si>
    <t>RECLAMAÇÃO À AUTORIDADE DE MONITORAMENTO</t>
  </si>
  <si>
    <t>RECLAMAÇÃO NÃO RESPONDIDA NO PRAZO</t>
  </si>
  <si>
    <t>3 – PRINCIPAIS ASSUNTOS DEMANDADOS (SUGERE-SE A CRIAÇÃO DE UMA TABELA E GRÁFICOS INDICANDO PORCENTAGEM)</t>
  </si>
  <si>
    <t>Para esse trabalho será necessário uma análise dos assuntos tratados de acordo com a quantidade de registros sobre o tema. Ressalta-se a importância em viabilizar as informações mais solicitadas nos canais oficiais na internet (transparência ativa) após consulta quanto ao sigilo junto às unidades de assessoria jurídica.</t>
  </si>
  <si>
    <t>4 – RECOMENDAÇÕES / SUGESTÕES</t>
  </si>
  <si>
    <t xml:space="preserve">Esse item deve contar com a análise técnica dos dados visando dotar o gestor máximo do órgão / entidade de recomendações e sugestões passíveis de aplicação em curto, médio e longo prazo. Deve-se considerar nesse momento os recursos necessários para tal aplicação (humanos, materiais, orçamentários, prazos, etc) sendo que tais informações podem ser consolidadas com os demais setores do órgão. </t>
  </si>
  <si>
    <t>5 – CONCLUSÃO</t>
  </si>
  <si>
    <t>Para a conclusão deve-se considerar a importância do levantamento dos dados, definida a periodicidade, visando o acompanhamento das políticas de melhoria dos processos de trabalho (incluindo a aplicação da LAI) e de gestão pública. Sugere-se a construção de mapas (dados) comparativos.</t>
  </si>
  <si>
    <t>RELATÓRIO MENSAL DE OUVIDORIA
ÓRGÃO: DEPARTAMENTO DE TRÂNSITO DO DISTRITO FEDERAL</t>
  </si>
  <si>
    <t>Veículo estacionado em local irregular</t>
  </si>
  <si>
    <t>DADOS INDISPONÍVEIS TEMPORARIAMENTE POR PROBLEMAS NO SISTEMA</t>
  </si>
  <si>
    <t>Sinalização de vias públicas</t>
  </si>
  <si>
    <t>Quebra-molas</t>
  </si>
  <si>
    <t>Servidor Público</t>
  </si>
  <si>
    <t>Fiscalização de trânsito em vias e ruas</t>
  </si>
  <si>
    <t>Atendimento ao cidadão em órgão, entidade pública do DF</t>
  </si>
  <si>
    <t>Conduta de servidor do DETRAN-DF</t>
  </si>
  <si>
    <t>Serviço prestado por órgão, entidade do GDF</t>
  </si>
  <si>
    <t>Atendimento presencial</t>
  </si>
  <si>
    <t>Conduta de Servidor do DETRAN-DF</t>
  </si>
  <si>
    <t>Transporte Escolar</t>
  </si>
  <si>
    <t>Invasão de área pública</t>
  </si>
  <si>
    <t>Falsificação de documentos</t>
  </si>
  <si>
    <t>Emissão da CNH</t>
  </si>
  <si>
    <t>Emissão do Licenciamento CRLV</t>
  </si>
  <si>
    <t>Multa de trânsito</t>
  </si>
  <si>
    <t>Fiscalização de som automotivo</t>
  </si>
  <si>
    <t>Demarcação vagas estacionamento</t>
  </si>
  <si>
    <t>Faixa de pedestre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</si>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</sst>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8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</font>
    <font>
      <b/>
      <sz val="20"/>
      <color theme="1"/>
      <name val="Constantia"/>
      <family val="1"/>
      <scheme val="minor"/>
    </font>
    <font>
      <sz val="20"/>
      <color theme="1"/>
      <name val="Constantia"/>
      <family val="2"/>
      <scheme val="minor"/>
    </font>
    <font>
      <sz val="20"/>
      <color theme="1"/>
      <name val="Constant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0" fontId="2" fillId="4" borderId="0" xfId="0" applyFont="1" applyFill="1" applyBorder="1" applyProtection="1"/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2" fillId="4" borderId="0" xfId="1" applyNumberFormat="1" applyFont="1" applyFill="1" applyBorder="1" applyProtection="1">
      <protection locked="0"/>
    </xf>
    <xf numFmtId="1" fontId="9" fillId="4" borderId="0" xfId="1" applyNumberFormat="1" applyFont="1" applyFill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2" fillId="4" borderId="7" xfId="0" applyFont="1" applyFill="1" applyBorder="1" applyProtection="1"/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justify" vertical="center" wrapText="1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8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8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8" xfId="0" applyFont="1" applyFill="1" applyBorder="1" applyProtection="1"/>
    <xf numFmtId="165" fontId="2" fillId="4" borderId="8" xfId="2" applyNumberFormat="1" applyFont="1" applyFill="1" applyBorder="1" applyProtection="1">
      <protection locked="0"/>
    </xf>
    <xf numFmtId="165" fontId="12" fillId="4" borderId="8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4" borderId="0" xfId="0" applyFont="1" applyFill="1" applyBorder="1" applyProtection="1"/>
    <xf numFmtId="165" fontId="14" fillId="4" borderId="0" xfId="2" applyNumberFormat="1" applyFont="1" applyFill="1" applyBorder="1" applyProtection="1"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0" fillId="2" borderId="0" xfId="0" applyFont="1" applyFill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628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351</c:v>
                </c:pt>
                <c:pt idx="1">
                  <c:v>405</c:v>
                </c:pt>
                <c:pt idx="2">
                  <c:v>103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339</c:v>
                </c:pt>
                <c:pt idx="1">
                  <c:v>368</c:v>
                </c:pt>
                <c:pt idx="2">
                  <c:v>129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211</c:v>
                </c:pt>
                <c:pt idx="1">
                  <c:v>277</c:v>
                </c:pt>
                <c:pt idx="2">
                  <c:v>106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shape val="cylinder"/>
        <c:axId val="86191104"/>
        <c:axId val="86201088"/>
        <c:axId val="0"/>
      </c:bar3DChart>
      <c:catAx>
        <c:axId val="861911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86201088"/>
        <c:crosses val="autoZero"/>
        <c:auto val="1"/>
        <c:lblAlgn val="ctr"/>
        <c:lblOffset val="100"/>
      </c:catAx>
      <c:valAx>
        <c:axId val="86201088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6191104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25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57</c:v>
                </c:pt>
                <c:pt idx="1">
                  <c:v>15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41</c:v>
                </c:pt>
                <c:pt idx="1">
                  <c:v>11</c:v>
                </c:pt>
              </c:numCache>
            </c:numRef>
          </c:val>
        </c:ser>
        <c:gapWidth val="100"/>
        <c:shape val="cylinder"/>
        <c:axId val="86244352"/>
        <c:axId val="86262528"/>
        <c:axId val="0"/>
      </c:bar3DChart>
      <c:catAx>
        <c:axId val="86244352"/>
        <c:scaling>
          <c:orientation val="minMax"/>
        </c:scaling>
        <c:axPos val="b"/>
        <c:tickLblPos val="nextTo"/>
        <c:crossAx val="86262528"/>
        <c:crosses val="autoZero"/>
        <c:auto val="1"/>
        <c:lblAlgn val="ctr"/>
        <c:lblOffset val="100"/>
      </c:catAx>
      <c:valAx>
        <c:axId val="86262528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6244352"/>
        <c:crosses val="autoZero"/>
        <c:crossBetween val="between"/>
      </c:valAx>
    </c:plotArea>
    <c:legend>
      <c:legendPos val="r"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691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30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213</c:v>
                </c:pt>
                <c:pt idx="1">
                  <c:v>577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206</c:v>
                </c:pt>
                <c:pt idx="1">
                  <c:v>574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133</c:v>
                </c:pt>
                <c:pt idx="1">
                  <c:v>414</c:v>
                </c:pt>
                <c:pt idx="2">
                  <c:v>5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ABRIL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Quebra-molas</c:v>
                </c:pt>
                <c:pt idx="1">
                  <c:v>Sinalização de vias públicas</c:v>
                </c:pt>
                <c:pt idx="2">
                  <c:v>Demarcação vagas estacionamento</c:v>
                </c:pt>
                <c:pt idx="3">
                  <c:v>Fiscalização de trânsito em vias e ruas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TIPOLOGIA'!$B$7:$B$12</c:f>
              <c:numCache>
                <c:formatCode>General</c:formatCode>
                <c:ptCount val="6"/>
                <c:pt idx="0">
                  <c:v>20</c:v>
                </c:pt>
                <c:pt idx="1">
                  <c:v>41</c:v>
                </c:pt>
                <c:pt idx="2">
                  <c:v>14</c:v>
                </c:pt>
                <c:pt idx="3">
                  <c:v>32</c:v>
                </c:pt>
                <c:pt idx="4">
                  <c:v>15</c:v>
                </c:pt>
                <c:pt idx="5">
                  <c:v>91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MAIO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Quebra-molas</c:v>
                </c:pt>
                <c:pt idx="1">
                  <c:v>Sinalização de vias públicas</c:v>
                </c:pt>
                <c:pt idx="2">
                  <c:v>Demarcação vagas estacionamento</c:v>
                </c:pt>
                <c:pt idx="3">
                  <c:v>Fiscalização de trânsito em vias e ruas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TIPOLOGIA'!$C$7:$C$12</c:f>
              <c:numCache>
                <c:formatCode>0</c:formatCode>
                <c:ptCount val="6"/>
                <c:pt idx="0">
                  <c:v>24</c:v>
                </c:pt>
                <c:pt idx="1">
                  <c:v>33</c:v>
                </c:pt>
                <c:pt idx="2">
                  <c:v>19</c:v>
                </c:pt>
                <c:pt idx="3">
                  <c:v>27</c:v>
                </c:pt>
                <c:pt idx="4">
                  <c:v>10</c:v>
                </c:pt>
                <c:pt idx="5">
                  <c:v>93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POR TIPOLOGIA'!$A$7:$A$12</c:f>
              <c:strCache>
                <c:ptCount val="6"/>
                <c:pt idx="0">
                  <c:v>Quebra-molas</c:v>
                </c:pt>
                <c:pt idx="1">
                  <c:v>Sinalização de vias públicas</c:v>
                </c:pt>
                <c:pt idx="2">
                  <c:v>Demarcação vagas estacionamento</c:v>
                </c:pt>
                <c:pt idx="3">
                  <c:v>Fiscalização de trânsito em vias e ruas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TIPOLOGIA'!$D$7:$D$12</c:f>
              <c:numCache>
                <c:formatCode>0</c:formatCode>
                <c:ptCount val="6"/>
                <c:pt idx="0">
                  <c:v>11</c:v>
                </c:pt>
                <c:pt idx="1">
                  <c:v>24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69</c:v>
                </c:pt>
              </c:numCache>
            </c:numRef>
          </c:val>
        </c:ser>
        <c:dLbls>
          <c:showVal val="1"/>
        </c:dLbls>
        <c:marker val="1"/>
        <c:axId val="86680320"/>
        <c:axId val="86681856"/>
      </c:lineChart>
      <c:catAx>
        <c:axId val="86680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6681856"/>
        <c:crosses val="autoZero"/>
        <c:auto val="1"/>
        <c:lblAlgn val="ctr"/>
        <c:lblOffset val="100"/>
      </c:catAx>
      <c:valAx>
        <c:axId val="86681856"/>
        <c:scaling>
          <c:orientation val="minMax"/>
        </c:scaling>
        <c:delete val="1"/>
        <c:axPos val="l"/>
        <c:numFmt formatCode="General" sourceLinked="1"/>
        <c:tickLblPos val="none"/>
        <c:crossAx val="86680320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da CNH</c:v>
                </c:pt>
                <c:pt idx="1">
                  <c:v>Emissão do Licenciamento CRLV</c:v>
                </c:pt>
                <c:pt idx="2">
                  <c:v>Veículo estacionado em local irregular</c:v>
                </c:pt>
                <c:pt idx="3">
                  <c:v>Multa de trânsito</c:v>
                </c:pt>
                <c:pt idx="4">
                  <c:v>Fiscalização de som automotivo</c:v>
                </c:pt>
                <c:pt idx="5">
                  <c:v>OUTROS</c:v>
                </c:pt>
              </c:strCache>
            </c:strRef>
          </c:cat>
          <c:val>
            <c:numRef>
              <c:f>'DADOS POR TIPOLOGIA'!$B$16:$B$21</c:f>
              <c:numCache>
                <c:formatCode>General</c:formatCode>
                <c:ptCount val="6"/>
                <c:pt idx="0">
                  <c:v>51</c:v>
                </c:pt>
                <c:pt idx="1">
                  <c:v>38</c:v>
                </c:pt>
                <c:pt idx="2">
                  <c:v>89</c:v>
                </c:pt>
                <c:pt idx="3">
                  <c:v>30</c:v>
                </c:pt>
                <c:pt idx="4">
                  <c:v>45</c:v>
                </c:pt>
                <c:pt idx="5">
                  <c:v>324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MAIO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da CNH</c:v>
                </c:pt>
                <c:pt idx="1">
                  <c:v>Emissão do Licenciamento CRLV</c:v>
                </c:pt>
                <c:pt idx="2">
                  <c:v>Veículo estacionado em local irregular</c:v>
                </c:pt>
                <c:pt idx="3">
                  <c:v>Multa de trânsito</c:v>
                </c:pt>
                <c:pt idx="4">
                  <c:v>Fiscalização de som automotivo</c:v>
                </c:pt>
                <c:pt idx="5">
                  <c:v>OUTROS</c:v>
                </c:pt>
              </c:strCache>
            </c:strRef>
          </c:cat>
          <c:val>
            <c:numRef>
              <c:f>'DADOS POR TIPOLOGIA'!$C$16:$C$21</c:f>
              <c:numCache>
                <c:formatCode>0</c:formatCode>
                <c:ptCount val="6"/>
                <c:pt idx="0">
                  <c:v>49</c:v>
                </c:pt>
                <c:pt idx="1">
                  <c:v>34</c:v>
                </c:pt>
                <c:pt idx="2">
                  <c:v>75</c:v>
                </c:pt>
                <c:pt idx="3">
                  <c:v>23</c:v>
                </c:pt>
                <c:pt idx="4">
                  <c:v>41</c:v>
                </c:pt>
                <c:pt idx="5">
                  <c:v>352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JUNHO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da CNH</c:v>
                </c:pt>
                <c:pt idx="1">
                  <c:v>Emissão do Licenciamento CRLV</c:v>
                </c:pt>
                <c:pt idx="2">
                  <c:v>Veículo estacionado em local irregular</c:v>
                </c:pt>
                <c:pt idx="3">
                  <c:v>Multa de trânsito</c:v>
                </c:pt>
                <c:pt idx="4">
                  <c:v>Fiscalização de som automotivo</c:v>
                </c:pt>
                <c:pt idx="5">
                  <c:v>OUTROS</c:v>
                </c:pt>
              </c:strCache>
            </c:strRef>
          </c:cat>
          <c:val>
            <c:numRef>
              <c:f>'DADOS POR TIPOLOGIA'!$D$16:$D$21</c:f>
              <c:numCache>
                <c:formatCode>0</c:formatCode>
                <c:ptCount val="6"/>
                <c:pt idx="0">
                  <c:v>35</c:v>
                </c:pt>
                <c:pt idx="1">
                  <c:v>23</c:v>
                </c:pt>
                <c:pt idx="2">
                  <c:v>61</c:v>
                </c:pt>
                <c:pt idx="3">
                  <c:v>17</c:v>
                </c:pt>
                <c:pt idx="4">
                  <c:v>28</c:v>
                </c:pt>
                <c:pt idx="5">
                  <c:v>250</c:v>
                </c:pt>
              </c:numCache>
            </c:numRef>
          </c:val>
        </c:ser>
        <c:dLbls>
          <c:showVal val="1"/>
        </c:dLbls>
        <c:marker val="1"/>
        <c:axId val="86737664"/>
        <c:axId val="86739200"/>
      </c:lineChart>
      <c:catAx>
        <c:axId val="86737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6739200"/>
        <c:crosses val="autoZero"/>
        <c:auto val="1"/>
        <c:lblAlgn val="ctr"/>
        <c:lblOffset val="100"/>
      </c:catAx>
      <c:valAx>
        <c:axId val="86739200"/>
        <c:scaling>
          <c:orientation val="minMax"/>
        </c:scaling>
        <c:delete val="1"/>
        <c:axPos val="l"/>
        <c:numFmt formatCode="General" sourceLinked="1"/>
        <c:tickLblPos val="none"/>
        <c:crossAx val="86737664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Servidor Público</c:v>
                </c:pt>
                <c:pt idx="1">
                  <c:v>Conduta de Servidor do DETRAN-DF</c:v>
                </c:pt>
                <c:pt idx="2">
                  <c:v>Transporte Escolar</c:v>
                </c:pt>
                <c:pt idx="3">
                  <c:v>Invasão de área pública</c:v>
                </c:pt>
                <c:pt idx="4">
                  <c:v>Falsificação de documentos</c:v>
                </c:pt>
                <c:pt idx="5">
                  <c:v>OUTROS</c:v>
                </c:pt>
              </c:strCache>
            </c:strRef>
          </c:cat>
          <c:val>
            <c:numRef>
              <c:f>'DADOS POR TIPOLOGIA'!$B$25:$B$30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Servidor Público</c:v>
                </c:pt>
                <c:pt idx="1">
                  <c:v>Conduta de Servidor do DETRAN-DF</c:v>
                </c:pt>
                <c:pt idx="2">
                  <c:v>Transporte Escolar</c:v>
                </c:pt>
                <c:pt idx="3">
                  <c:v>Invasão de área pública</c:v>
                </c:pt>
                <c:pt idx="4">
                  <c:v>Falsificação de documentos</c:v>
                </c:pt>
                <c:pt idx="5">
                  <c:v>OUTROS</c:v>
                </c:pt>
              </c:strCache>
            </c:strRef>
          </c:cat>
          <c:val>
            <c:numRef>
              <c:f>'DADOS POR TIPOLOGIA'!$C$25:$C$30</c:f>
              <c:numCache>
                <c:formatCode>0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Servidor Público</c:v>
                </c:pt>
                <c:pt idx="1">
                  <c:v>Conduta de Servidor do DETRAN-DF</c:v>
                </c:pt>
                <c:pt idx="2">
                  <c:v>Transporte Escolar</c:v>
                </c:pt>
                <c:pt idx="3">
                  <c:v>Invasão de área pública</c:v>
                </c:pt>
                <c:pt idx="4">
                  <c:v>Falsificação de documentos</c:v>
                </c:pt>
                <c:pt idx="5">
                  <c:v>OUTROS</c:v>
                </c:pt>
              </c:strCache>
            </c:strRef>
          </c:cat>
          <c:val>
            <c:numRef>
              <c:f>'DADOS POR TIPOLOGIA'!$D$25:$D$30</c:f>
              <c:numCache>
                <c:formatCode>0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axId val="86577920"/>
        <c:axId val="86579456"/>
      </c:barChart>
      <c:catAx>
        <c:axId val="86577920"/>
        <c:scaling>
          <c:orientation val="minMax"/>
        </c:scaling>
        <c:axPos val="b"/>
        <c:numFmt formatCode="General" sourceLinked="1"/>
        <c:majorTickMark val="none"/>
        <c:tickLblPos val="nextTo"/>
        <c:crossAx val="86579456"/>
        <c:crosses val="autoZero"/>
        <c:auto val="1"/>
        <c:lblAlgn val="ctr"/>
        <c:lblOffset val="100"/>
      </c:catAx>
      <c:valAx>
        <c:axId val="86579456"/>
        <c:scaling>
          <c:orientation val="minMax"/>
        </c:scaling>
        <c:delete val="1"/>
        <c:axPos val="l"/>
        <c:numFmt formatCode="General" sourceLinked="1"/>
        <c:tickLblPos val="none"/>
        <c:crossAx val="86577920"/>
        <c:crosses val="autoZero"/>
        <c:crossBetween val="between"/>
      </c:valAx>
    </c:plotArea>
    <c:legend>
      <c:legendPos val="b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TIPOLOGIA'!$B$33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Atendimento ao cidadão em órgão, entidade pública do DF</c:v>
                </c:pt>
                <c:pt idx="2">
                  <c:v>Conduta de servidor do DETRAN-DF</c:v>
                </c:pt>
                <c:pt idx="3">
                  <c:v>Serviço prestado por órgão, entidade do GDF</c:v>
                </c:pt>
                <c:pt idx="4">
                  <c:v>Atendimento presencial</c:v>
                </c:pt>
                <c:pt idx="5">
                  <c:v>OUTROS</c:v>
                </c:pt>
              </c:strCache>
            </c:strRef>
          </c:cat>
          <c:val>
            <c:numRef>
              <c:f>'DADOS POR TIPOLOGIA'!$B$34:$B$39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'DADOS POR TIPOLOGIA'!$C$33</c:f>
              <c:strCache>
                <c:ptCount val="1"/>
                <c:pt idx="0">
                  <c:v>MAIO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Atendimento ao cidadão em órgão, entidade pública do DF</c:v>
                </c:pt>
                <c:pt idx="2">
                  <c:v>Conduta de servidor do DETRAN-DF</c:v>
                </c:pt>
                <c:pt idx="3">
                  <c:v>Serviço prestado por órgão, entidade do GDF</c:v>
                </c:pt>
                <c:pt idx="4">
                  <c:v>Atendimento presencial</c:v>
                </c:pt>
                <c:pt idx="5">
                  <c:v>OUTROS</c:v>
                </c:pt>
              </c:strCache>
            </c:strRef>
          </c:cat>
          <c:val>
            <c:numRef>
              <c:f>'DADOS POR TIPOLOGIA'!$C$34:$C$39</c:f>
              <c:numCache>
                <c:formatCode>0</c:formatCode>
                <c:ptCount val="6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'DADOS POR TIPOLOGIA'!$D$33</c:f>
              <c:strCache>
                <c:ptCount val="1"/>
                <c:pt idx="0">
                  <c:v>JUNHO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Atendimento ao cidadão em órgão, entidade pública do DF</c:v>
                </c:pt>
                <c:pt idx="2">
                  <c:v>Conduta de servidor do DETRAN-DF</c:v>
                </c:pt>
                <c:pt idx="3">
                  <c:v>Serviço prestado por órgão, entidade do GDF</c:v>
                </c:pt>
                <c:pt idx="4">
                  <c:v>Atendimento presencial</c:v>
                </c:pt>
                <c:pt idx="5">
                  <c:v>OUTROS</c:v>
                </c:pt>
              </c:strCache>
            </c:strRef>
          </c:cat>
          <c:val>
            <c:numRef>
              <c:f>'DADOS POR TIPOLOGIA'!$D$34:$D$39</c:f>
              <c:numCache>
                <c:formatCode>0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dLbls>
          <c:showVal val="1"/>
        </c:dLbls>
        <c:marker val="1"/>
        <c:axId val="86631168"/>
        <c:axId val="86632704"/>
      </c:lineChart>
      <c:catAx>
        <c:axId val="86631168"/>
        <c:scaling>
          <c:orientation val="minMax"/>
        </c:scaling>
        <c:axPos val="b"/>
        <c:numFmt formatCode="General" sourceLinked="1"/>
        <c:majorTickMark val="none"/>
        <c:tickLblPos val="nextTo"/>
        <c:crossAx val="86632704"/>
        <c:crosses val="autoZero"/>
        <c:auto val="1"/>
        <c:lblAlgn val="ctr"/>
        <c:lblOffset val="100"/>
      </c:catAx>
      <c:valAx>
        <c:axId val="86632704"/>
        <c:scaling>
          <c:orientation val="minMax"/>
        </c:scaling>
        <c:delete val="1"/>
        <c:axPos val="l"/>
        <c:numFmt formatCode="General" sourceLinked="1"/>
        <c:tickLblPos val="none"/>
        <c:crossAx val="86631168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2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image" Target="../media/image8.png"/><Relationship Id="rId5" Type="http://schemas.openxmlformats.org/officeDocument/2006/relationships/chart" Target="../charts/chart4.xml"/><Relationship Id="rId10" Type="http://schemas.openxmlformats.org/officeDocument/2006/relationships/image" Target="../media/image7.png"/><Relationship Id="rId4" Type="http://schemas.openxmlformats.org/officeDocument/2006/relationships/chart" Target="../charts/chart3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chart" Target="../charts/chart7.xml"/><Relationship Id="rId7" Type="http://schemas.openxmlformats.org/officeDocument/2006/relationships/image" Target="../media/image12.png"/><Relationship Id="rId2" Type="http://schemas.openxmlformats.org/officeDocument/2006/relationships/chart" Target="../charts/chart6.xml"/><Relationship Id="rId1" Type="http://schemas.openxmlformats.org/officeDocument/2006/relationships/image" Target="../media/image10.png"/><Relationship Id="rId6" Type="http://schemas.openxmlformats.org/officeDocument/2006/relationships/image" Target="../media/image1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963083</xdr:colOff>
      <xdr:row>3</xdr:row>
      <xdr:rowOff>52917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3" cy="635000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44450</xdr:colOff>
      <xdr:row>55</xdr:row>
      <xdr:rowOff>174625</xdr:rowOff>
    </xdr:from>
    <xdr:to>
      <xdr:col>17</xdr:col>
      <xdr:colOff>190231</xdr:colOff>
      <xdr:row>77</xdr:row>
      <xdr:rowOff>36570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97700" y="10853208"/>
          <a:ext cx="5649114" cy="42011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10</xdr:col>
      <xdr:colOff>370416</xdr:colOff>
      <xdr:row>76</xdr:row>
      <xdr:rowOff>295848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0869083"/>
          <a:ext cx="8011583" cy="4105848"/>
        </a:xfrm>
        <a:prstGeom prst="rect">
          <a:avLst/>
        </a:prstGeom>
      </xdr:spPr>
    </xdr:pic>
    <xdr:clientData/>
  </xdr:twoCellAnchor>
  <xdr:twoCellAnchor editAs="oneCell">
    <xdr:from>
      <xdr:col>0</xdr:col>
      <xdr:colOff>1248833</xdr:colOff>
      <xdr:row>80</xdr:row>
      <xdr:rowOff>158750</xdr:rowOff>
    </xdr:from>
    <xdr:to>
      <xdr:col>9</xdr:col>
      <xdr:colOff>573435</xdr:colOff>
      <xdr:row>102</xdr:row>
      <xdr:rowOff>68327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8833" y="15896167"/>
          <a:ext cx="6277852" cy="4248743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243417</xdr:colOff>
      <xdr:row>108</xdr:row>
      <xdr:rowOff>89959</xdr:rowOff>
    </xdr:from>
    <xdr:to>
      <xdr:col>8</xdr:col>
      <xdr:colOff>591285</xdr:colOff>
      <xdr:row>130</xdr:row>
      <xdr:rowOff>109597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98084" y="21457709"/>
          <a:ext cx="5258534" cy="4210638"/>
        </a:xfrm>
        <a:prstGeom prst="rect">
          <a:avLst/>
        </a:prstGeom>
      </xdr:spPr>
    </xdr:pic>
    <xdr:clientData/>
  </xdr:twoCellAnchor>
  <xdr:twoCellAnchor editAs="oneCell">
    <xdr:from>
      <xdr:col>9</xdr:col>
      <xdr:colOff>508000</xdr:colOff>
      <xdr:row>80</xdr:row>
      <xdr:rowOff>158750</xdr:rowOff>
    </xdr:from>
    <xdr:to>
      <xdr:col>17</xdr:col>
      <xdr:colOff>5990</xdr:colOff>
      <xdr:row>101</xdr:row>
      <xdr:rowOff>154038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461250" y="15896167"/>
          <a:ext cx="5001323" cy="414395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10584</xdr:colOff>
      <xdr:row>107</xdr:row>
      <xdr:rowOff>169333</xdr:rowOff>
    </xdr:from>
    <xdr:to>
      <xdr:col>17</xdr:col>
      <xdr:colOff>82175</xdr:colOff>
      <xdr:row>129</xdr:row>
      <xdr:rowOff>27023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651751" y="21346583"/>
          <a:ext cx="4887007" cy="4048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942975</xdr:colOff>
      <xdr:row>3</xdr:row>
      <xdr:rowOff>19050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0"/>
          <a:ext cx="923926" cy="600075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33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33</xdr:row>
      <xdr:rowOff>176212</xdr:rowOff>
    </xdr:from>
    <xdr:to>
      <xdr:col>8</xdr:col>
      <xdr:colOff>0</xdr:colOff>
      <xdr:row>48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40</xdr:row>
      <xdr:rowOff>180975</xdr:rowOff>
    </xdr:from>
    <xdr:to>
      <xdr:col>4</xdr:col>
      <xdr:colOff>38100</xdr:colOff>
      <xdr:row>48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52</xdr:row>
      <xdr:rowOff>0</xdr:rowOff>
    </xdr:from>
    <xdr:to>
      <xdr:col>5</xdr:col>
      <xdr:colOff>638965</xdr:colOff>
      <xdr:row>72</xdr:row>
      <xdr:rowOff>172006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0153650"/>
          <a:ext cx="5658640" cy="398200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75</xdr:row>
      <xdr:rowOff>104775</xdr:rowOff>
    </xdr:from>
    <xdr:to>
      <xdr:col>6</xdr:col>
      <xdr:colOff>191286</xdr:colOff>
      <xdr:row>96</xdr:row>
      <xdr:rowOff>67248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6700" y="14925675"/>
          <a:ext cx="5630061" cy="4105848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99</xdr:row>
      <xdr:rowOff>152400</xdr:rowOff>
    </xdr:from>
    <xdr:to>
      <xdr:col>5</xdr:col>
      <xdr:colOff>676999</xdr:colOff>
      <xdr:row>121</xdr:row>
      <xdr:rowOff>38669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4350" y="19831050"/>
          <a:ext cx="5182324" cy="4077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847725</xdr:colOff>
      <xdr:row>3</xdr:row>
      <xdr:rowOff>85726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838200" cy="638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ABRIL" dataDxfId="21" dataCellStyle="Moeda"/>
    <tableColumn id="3" name="MAIO" dataDxfId="20" dataCellStyle="Moeda"/>
    <tableColumn id="4" name="JUNHO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4:D34" totalsRowShown="0" headerRowDxfId="18" dataDxfId="17" tableBorderDxfId="16">
  <tableColumns count="4">
    <tableColumn id="1" name="MEIO DE ENTRADA" dataDxfId="15"/>
    <tableColumn id="2" name="ABRIL" dataDxfId="14"/>
    <tableColumn id="3" name="MAIO" dataDxfId="13"/>
    <tableColumn id="4" name="JUNH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1" totalsRowShown="0" headerRowDxfId="11" dataDxfId="10">
  <tableColumns count="4">
    <tableColumn id="1" name="ATENDIMENTO" dataDxfId="9"/>
    <tableColumn id="2" name="ABRIL" dataDxfId="8"/>
    <tableColumn id="3" name="MAIO" dataDxfId="7"/>
    <tableColumn id="4" name="JUNHO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2" totalsRowShown="0" headerRowDxfId="5" dataDxfId="4">
  <tableColumns count="4">
    <tableColumn id="1" name="SOLICITAÇÕES" dataDxfId="3"/>
    <tableColumn id="4" name="ABRIL" dataDxfId="2"/>
    <tableColumn id="2" name="MAIO" dataDxfId="1"/>
    <tableColumn id="3" name="JUNHO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="90" zoomScaleNormal="90" workbookViewId="0">
      <selection activeCell="T111" sqref="T111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8" spans="1:14" ht="15.75">
      <c r="A8" s="38" t="s">
        <v>0</v>
      </c>
      <c r="B8" s="69" t="s">
        <v>72</v>
      </c>
      <c r="C8" s="69" t="s">
        <v>73</v>
      </c>
      <c r="D8" s="69" t="s">
        <v>74</v>
      </c>
    </row>
    <row r="9" spans="1:14">
      <c r="A9" s="60" t="s">
        <v>1</v>
      </c>
      <c r="B9" s="11">
        <v>213</v>
      </c>
      <c r="C9" s="56">
        <v>206</v>
      </c>
      <c r="D9" s="13">
        <v>133</v>
      </c>
    </row>
    <row r="10" spans="1:14">
      <c r="A10" s="61" t="s">
        <v>3</v>
      </c>
      <c r="B10" s="12">
        <v>577</v>
      </c>
      <c r="C10" s="57">
        <v>574</v>
      </c>
      <c r="D10" s="14">
        <v>414</v>
      </c>
    </row>
    <row r="11" spans="1:14">
      <c r="A11" s="60" t="s">
        <v>4</v>
      </c>
      <c r="B11" s="11">
        <v>11</v>
      </c>
      <c r="C11" s="56">
        <v>9</v>
      </c>
      <c r="D11" s="13">
        <v>5</v>
      </c>
    </row>
    <row r="12" spans="1:14">
      <c r="A12" s="61" t="s">
        <v>2</v>
      </c>
      <c r="B12" s="12">
        <v>15</v>
      </c>
      <c r="C12" s="57">
        <v>15</v>
      </c>
      <c r="D12" s="14">
        <v>13</v>
      </c>
    </row>
    <row r="13" spans="1:14">
      <c r="A13" s="60" t="s">
        <v>5</v>
      </c>
      <c r="B13" s="13">
        <v>28</v>
      </c>
      <c r="C13" s="56">
        <v>20</v>
      </c>
      <c r="D13" s="13">
        <v>17</v>
      </c>
    </row>
    <row r="14" spans="1:14">
      <c r="A14" s="61" t="s">
        <v>6</v>
      </c>
      <c r="B14" s="14">
        <v>30</v>
      </c>
      <c r="C14" s="57">
        <v>23</v>
      </c>
      <c r="D14" s="14">
        <v>20</v>
      </c>
    </row>
    <row r="15" spans="1:14">
      <c r="A15" s="63" t="s">
        <v>7</v>
      </c>
      <c r="B15" s="59">
        <v>0</v>
      </c>
      <c r="C15" s="59">
        <v>0</v>
      </c>
      <c r="D15" s="59">
        <v>0</v>
      </c>
    </row>
    <row r="16" spans="1:14">
      <c r="A16" s="58" t="s">
        <v>18</v>
      </c>
      <c r="B16" s="58">
        <f>SUM(Tabela1[ABRIL])</f>
        <v>874</v>
      </c>
      <c r="C16" s="58">
        <f>SUM(Tabela1[MAIO])</f>
        <v>847</v>
      </c>
      <c r="D16" s="58">
        <f>SUM(Tabela1[JUNHO])</f>
        <v>602</v>
      </c>
    </row>
    <row r="18" spans="1:4">
      <c r="A18" s="39" t="s">
        <v>19</v>
      </c>
      <c r="B18" s="69" t="s">
        <v>72</v>
      </c>
      <c r="C18" s="69" t="s">
        <v>73</v>
      </c>
      <c r="D18" s="69" t="s">
        <v>74</v>
      </c>
    </row>
    <row r="19" spans="1:4" ht="15.75">
      <c r="A19" s="8" t="s">
        <v>20</v>
      </c>
      <c r="B19" s="11">
        <v>25</v>
      </c>
      <c r="C19" s="64">
        <v>57</v>
      </c>
      <c r="D19" s="64">
        <v>41</v>
      </c>
    </row>
    <row r="20" spans="1:4" ht="15.75">
      <c r="A20" s="66" t="s">
        <v>21</v>
      </c>
      <c r="B20" s="67">
        <v>7</v>
      </c>
      <c r="C20" s="68">
        <v>15</v>
      </c>
      <c r="D20" s="68">
        <v>11</v>
      </c>
    </row>
    <row r="21" spans="1:4" ht="15.75">
      <c r="A21" s="71"/>
      <c r="B21" s="72"/>
      <c r="C21" s="72"/>
      <c r="D21" s="72"/>
    </row>
    <row r="22" spans="1:4">
      <c r="A22" s="65" t="s">
        <v>18</v>
      </c>
      <c r="B22" s="65">
        <f>SUM(Tabela14[ABRIL])</f>
        <v>32</v>
      </c>
      <c r="C22" s="65">
        <f>SUM(Tabela14[MAIO])</f>
        <v>72</v>
      </c>
      <c r="D22" s="65">
        <f>SUM(Tabela14[JUNHO])</f>
        <v>52</v>
      </c>
    </row>
    <row r="24" spans="1:4">
      <c r="A24" s="39" t="s">
        <v>8</v>
      </c>
      <c r="B24" s="69" t="s">
        <v>72</v>
      </c>
      <c r="C24" s="69" t="s">
        <v>73</v>
      </c>
      <c r="D24" s="69" t="s">
        <v>74</v>
      </c>
    </row>
    <row r="25" spans="1:4">
      <c r="A25" s="60" t="s">
        <v>9</v>
      </c>
      <c r="B25" s="11">
        <v>351</v>
      </c>
      <c r="C25" s="11">
        <v>339</v>
      </c>
      <c r="D25" s="11">
        <v>211</v>
      </c>
    </row>
    <row r="26" spans="1:4">
      <c r="A26" s="61" t="s">
        <v>10</v>
      </c>
      <c r="B26" s="12">
        <v>405</v>
      </c>
      <c r="C26" s="12">
        <v>368</v>
      </c>
      <c r="D26" s="12">
        <v>277</v>
      </c>
    </row>
    <row r="27" spans="1:4">
      <c r="A27" s="60" t="s">
        <v>11</v>
      </c>
      <c r="B27" s="11">
        <v>103</v>
      </c>
      <c r="C27" s="11">
        <v>129</v>
      </c>
      <c r="D27" s="11">
        <v>106</v>
      </c>
    </row>
    <row r="28" spans="1:4">
      <c r="A28" s="61" t="s">
        <v>12</v>
      </c>
      <c r="B28" s="12">
        <v>0</v>
      </c>
      <c r="C28" s="12">
        <v>0</v>
      </c>
      <c r="D28" s="12">
        <v>0</v>
      </c>
    </row>
    <row r="29" spans="1:4">
      <c r="A29" s="60" t="s">
        <v>13</v>
      </c>
      <c r="B29" s="13">
        <v>0</v>
      </c>
      <c r="C29" s="13">
        <v>0</v>
      </c>
      <c r="D29" s="13">
        <v>0</v>
      </c>
    </row>
    <row r="30" spans="1:4">
      <c r="A30" s="61" t="s">
        <v>14</v>
      </c>
      <c r="B30" s="14">
        <v>3</v>
      </c>
      <c r="C30" s="14">
        <v>5</v>
      </c>
      <c r="D30" s="14">
        <v>5</v>
      </c>
    </row>
    <row r="31" spans="1:4">
      <c r="A31" s="60" t="s">
        <v>15</v>
      </c>
      <c r="B31" s="62">
        <v>0</v>
      </c>
      <c r="C31" s="62">
        <v>0</v>
      </c>
      <c r="D31" s="62">
        <v>0</v>
      </c>
    </row>
    <row r="32" spans="1:4">
      <c r="A32" s="61" t="s">
        <v>16</v>
      </c>
      <c r="B32" s="70">
        <v>0</v>
      </c>
      <c r="C32" s="70">
        <v>0</v>
      </c>
      <c r="D32" s="70">
        <v>1</v>
      </c>
    </row>
    <row r="33" spans="1:4">
      <c r="A33" s="60" t="s">
        <v>22</v>
      </c>
      <c r="B33" s="62">
        <v>12</v>
      </c>
      <c r="C33" s="62">
        <v>6</v>
      </c>
      <c r="D33" s="62">
        <v>2</v>
      </c>
    </row>
    <row r="34" spans="1:4">
      <c r="A34" s="61" t="s">
        <v>17</v>
      </c>
      <c r="B34" s="70">
        <v>0</v>
      </c>
      <c r="C34" s="70">
        <v>0</v>
      </c>
      <c r="D34" s="70">
        <v>0</v>
      </c>
    </row>
    <row r="35" spans="1:4">
      <c r="A35" s="65" t="s">
        <v>18</v>
      </c>
      <c r="B35" s="65">
        <f>SUBTOTAL(109,Tabela13[ABRIL])</f>
        <v>874</v>
      </c>
      <c r="C35" s="65">
        <f>SUBTOTAL(109,Tabela13[MAIO])</f>
        <v>847</v>
      </c>
      <c r="D35" s="65">
        <f>SUBTOTAL(109,Tabela13[JUNHO])</f>
        <v>602</v>
      </c>
    </row>
    <row r="55" spans="1:1" ht="26.25">
      <c r="A55" s="74" t="s">
        <v>72</v>
      </c>
    </row>
    <row r="77" spans="1:1" ht="26.25">
      <c r="A77" s="74" t="s">
        <v>73</v>
      </c>
    </row>
    <row r="80" spans="1:1" ht="26.25">
      <c r="A80" s="74" t="s">
        <v>73</v>
      </c>
    </row>
    <row r="100" spans="1:1" ht="26.25">
      <c r="A100" s="74"/>
    </row>
    <row r="107" spans="1:1" ht="26.25">
      <c r="A107" s="74" t="s">
        <v>74</v>
      </c>
    </row>
  </sheetData>
  <mergeCells count="1">
    <mergeCell ref="A1:N3"/>
  </mergeCells>
  <pageMargins left="0.5" right="0.5" top="0.5" bottom="0.5" header="0.3" footer="0.3"/>
  <pageSetup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showGridLines="0" workbookViewId="0">
      <selection activeCell="I105" sqref="I105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6" spans="1:12" ht="15.75">
      <c r="A6" s="1" t="s">
        <v>1</v>
      </c>
      <c r="B6" s="54" t="s">
        <v>72</v>
      </c>
      <c r="C6" s="3" t="s">
        <v>73</v>
      </c>
      <c r="D6" s="4" t="s">
        <v>74</v>
      </c>
    </row>
    <row r="7" spans="1:12">
      <c r="A7" s="6" t="s">
        <v>55</v>
      </c>
      <c r="B7" s="6">
        <v>20</v>
      </c>
      <c r="C7" s="16">
        <v>24</v>
      </c>
      <c r="D7" s="17">
        <v>11</v>
      </c>
    </row>
    <row r="8" spans="1:12">
      <c r="A8" s="7" t="s">
        <v>54</v>
      </c>
      <c r="B8" s="7">
        <v>41</v>
      </c>
      <c r="C8" s="18">
        <v>33</v>
      </c>
      <c r="D8" s="19">
        <v>24</v>
      </c>
    </row>
    <row r="9" spans="1:12">
      <c r="A9" s="6" t="s">
        <v>70</v>
      </c>
      <c r="B9" s="6">
        <v>14</v>
      </c>
      <c r="C9" s="16">
        <v>19</v>
      </c>
      <c r="D9" s="17">
        <v>9</v>
      </c>
    </row>
    <row r="10" spans="1:12">
      <c r="A10" s="7" t="s">
        <v>57</v>
      </c>
      <c r="B10" s="7">
        <v>32</v>
      </c>
      <c r="C10" s="18">
        <v>27</v>
      </c>
      <c r="D10" s="19">
        <v>9</v>
      </c>
    </row>
    <row r="11" spans="1:12">
      <c r="A11" s="6" t="s">
        <v>71</v>
      </c>
      <c r="B11" s="6">
        <v>15</v>
      </c>
      <c r="C11" s="20">
        <v>10</v>
      </c>
      <c r="D11" s="21">
        <v>11</v>
      </c>
    </row>
    <row r="12" spans="1:12">
      <c r="A12" s="10" t="s">
        <v>23</v>
      </c>
      <c r="B12" s="7">
        <v>91</v>
      </c>
      <c r="C12" s="22">
        <v>93</v>
      </c>
      <c r="D12" s="23">
        <v>69</v>
      </c>
    </row>
    <row r="13" spans="1:12">
      <c r="A13" s="9" t="s">
        <v>18</v>
      </c>
      <c r="B13" s="9">
        <v>213</v>
      </c>
      <c r="C13" s="9">
        <v>206</v>
      </c>
      <c r="D13" s="9">
        <v>133</v>
      </c>
    </row>
    <row r="15" spans="1:12" ht="16.5" thickBot="1">
      <c r="A15" s="2" t="s">
        <v>3</v>
      </c>
      <c r="B15" s="48" t="s">
        <v>72</v>
      </c>
      <c r="C15" s="48" t="s">
        <v>73</v>
      </c>
      <c r="D15" s="5" t="s">
        <v>74</v>
      </c>
    </row>
    <row r="16" spans="1:12" ht="15.75" thickTop="1">
      <c r="A16" s="25" t="s">
        <v>66</v>
      </c>
      <c r="B16" s="25">
        <v>51</v>
      </c>
      <c r="C16" s="24">
        <v>49</v>
      </c>
      <c r="D16" s="24">
        <v>35</v>
      </c>
    </row>
    <row r="17" spans="1:5">
      <c r="A17" s="26" t="s">
        <v>67</v>
      </c>
      <c r="B17" s="53">
        <v>38</v>
      </c>
      <c r="C17" s="18">
        <v>34</v>
      </c>
      <c r="D17" s="19">
        <v>23</v>
      </c>
    </row>
    <row r="18" spans="1:5">
      <c r="A18" s="25" t="s">
        <v>52</v>
      </c>
      <c r="B18" s="25">
        <v>89</v>
      </c>
      <c r="C18" s="24">
        <v>75</v>
      </c>
      <c r="D18" s="24">
        <v>61</v>
      </c>
      <c r="E18">
        <v>46</v>
      </c>
    </row>
    <row r="19" spans="1:5">
      <c r="A19" s="26" t="s">
        <v>68</v>
      </c>
      <c r="B19" s="53">
        <v>30</v>
      </c>
      <c r="C19" s="18">
        <v>23</v>
      </c>
      <c r="D19" s="19">
        <v>17</v>
      </c>
    </row>
    <row r="20" spans="1:5">
      <c r="A20" s="25" t="s">
        <v>69</v>
      </c>
      <c r="B20" s="25">
        <v>45</v>
      </c>
      <c r="C20" s="24">
        <v>41</v>
      </c>
      <c r="D20" s="24">
        <v>28</v>
      </c>
    </row>
    <row r="21" spans="1:5">
      <c r="A21" s="28" t="s">
        <v>23</v>
      </c>
      <c r="B21" s="7">
        <v>324</v>
      </c>
      <c r="C21" s="22">
        <v>352</v>
      </c>
      <c r="D21" s="23">
        <v>250</v>
      </c>
    </row>
    <row r="22" spans="1:5">
      <c r="A22" s="27" t="s">
        <v>18</v>
      </c>
      <c r="B22" s="9">
        <v>577</v>
      </c>
      <c r="C22" s="9">
        <v>574</v>
      </c>
      <c r="D22" s="9">
        <v>414</v>
      </c>
    </row>
    <row r="23" spans="1:5">
      <c r="A23" s="55"/>
      <c r="B23" s="55"/>
      <c r="C23" s="55"/>
      <c r="D23" s="55"/>
    </row>
    <row r="24" spans="1:5" ht="16.5" thickBot="1">
      <c r="A24" s="2" t="s">
        <v>4</v>
      </c>
      <c r="B24" s="48" t="s">
        <v>72</v>
      </c>
      <c r="C24" s="48" t="s">
        <v>73</v>
      </c>
      <c r="D24" s="5" t="s">
        <v>74</v>
      </c>
    </row>
    <row r="25" spans="1:5" ht="15.75" thickTop="1">
      <c r="A25" s="25" t="s">
        <v>56</v>
      </c>
      <c r="B25" s="25">
        <v>2</v>
      </c>
      <c r="C25" s="24">
        <v>4</v>
      </c>
      <c r="D25" s="24">
        <v>2</v>
      </c>
    </row>
    <row r="26" spans="1:5">
      <c r="A26" s="26" t="s">
        <v>62</v>
      </c>
      <c r="B26" s="53">
        <v>1</v>
      </c>
      <c r="C26" s="18">
        <v>0</v>
      </c>
      <c r="D26" s="19">
        <v>0</v>
      </c>
    </row>
    <row r="27" spans="1:5">
      <c r="A27" s="25" t="s">
        <v>63</v>
      </c>
      <c r="B27" s="25">
        <v>0</v>
      </c>
      <c r="C27" s="24">
        <v>0</v>
      </c>
      <c r="D27" s="24">
        <v>0</v>
      </c>
    </row>
    <row r="28" spans="1:5">
      <c r="A28" s="26" t="s">
        <v>64</v>
      </c>
      <c r="B28" s="53">
        <v>1</v>
      </c>
      <c r="C28" s="18">
        <v>0</v>
      </c>
      <c r="D28" s="19">
        <v>0</v>
      </c>
    </row>
    <row r="29" spans="1:5">
      <c r="A29" s="25" t="s">
        <v>65</v>
      </c>
      <c r="B29" s="25">
        <v>0</v>
      </c>
      <c r="C29" s="24">
        <v>1</v>
      </c>
      <c r="D29" s="24">
        <v>0</v>
      </c>
    </row>
    <row r="30" spans="1:5">
      <c r="A30" s="28" t="s">
        <v>23</v>
      </c>
      <c r="B30" s="7">
        <v>7</v>
      </c>
      <c r="C30" s="22">
        <v>4</v>
      </c>
      <c r="D30" s="23">
        <v>1</v>
      </c>
    </row>
    <row r="31" spans="1:5">
      <c r="A31" s="27" t="s">
        <v>18</v>
      </c>
      <c r="B31" s="9">
        <v>11</v>
      </c>
      <c r="C31" s="9">
        <v>9</v>
      </c>
      <c r="D31" s="9">
        <v>5</v>
      </c>
    </row>
    <row r="33" spans="1:5" ht="16.5" thickBot="1">
      <c r="A33" s="29" t="s">
        <v>2</v>
      </c>
      <c r="B33" s="48" t="s">
        <v>72</v>
      </c>
      <c r="C33" s="48" t="s">
        <v>73</v>
      </c>
      <c r="D33" s="5" t="s">
        <v>74</v>
      </c>
    </row>
    <row r="34" spans="1:5" ht="15.75" thickTop="1">
      <c r="A34" s="25" t="s">
        <v>56</v>
      </c>
      <c r="B34" s="25">
        <v>8</v>
      </c>
      <c r="C34" s="24">
        <v>7</v>
      </c>
      <c r="D34" s="24">
        <v>2</v>
      </c>
    </row>
    <row r="35" spans="1:5">
      <c r="A35" s="26" t="s">
        <v>58</v>
      </c>
      <c r="B35" s="53">
        <v>0</v>
      </c>
      <c r="C35" s="18">
        <v>1</v>
      </c>
      <c r="D35" s="19">
        <v>1</v>
      </c>
    </row>
    <row r="36" spans="1:5">
      <c r="A36" s="25" t="s">
        <v>59</v>
      </c>
      <c r="B36" s="25">
        <v>2</v>
      </c>
      <c r="C36" s="24">
        <v>1</v>
      </c>
      <c r="D36" s="24">
        <v>0</v>
      </c>
    </row>
    <row r="37" spans="1:5">
      <c r="A37" s="26" t="s">
        <v>60</v>
      </c>
      <c r="B37" s="53">
        <v>1</v>
      </c>
      <c r="C37" s="18">
        <v>2</v>
      </c>
      <c r="D37" s="19">
        <v>2</v>
      </c>
    </row>
    <row r="38" spans="1:5">
      <c r="A38" s="25" t="s">
        <v>61</v>
      </c>
      <c r="B38" s="25">
        <v>0</v>
      </c>
      <c r="C38" s="24">
        <v>0</v>
      </c>
      <c r="D38" s="24">
        <v>1</v>
      </c>
    </row>
    <row r="39" spans="1:5">
      <c r="A39" s="28" t="s">
        <v>23</v>
      </c>
      <c r="B39" s="7">
        <v>4</v>
      </c>
      <c r="C39" s="22">
        <v>4</v>
      </c>
      <c r="D39" s="23">
        <v>7</v>
      </c>
    </row>
    <row r="40" spans="1:5">
      <c r="A40" s="27" t="s">
        <v>18</v>
      </c>
      <c r="B40" s="9">
        <v>15</v>
      </c>
      <c r="C40" s="9">
        <v>15</v>
      </c>
      <c r="D40" s="9">
        <v>13</v>
      </c>
      <c r="E40" s="15"/>
    </row>
    <row r="51" spans="1:1" ht="26.25">
      <c r="A51" s="75" t="s">
        <v>72</v>
      </c>
    </row>
    <row r="73" spans="1:1" ht="26.25">
      <c r="A73" s="75"/>
    </row>
    <row r="75" spans="1:1" ht="26.25">
      <c r="A75" s="76" t="s">
        <v>73</v>
      </c>
    </row>
    <row r="95" spans="1:1" ht="26.25">
      <c r="A95" s="75"/>
    </row>
    <row r="99" spans="1:1" ht="26.25">
      <c r="A99" s="74" t="s">
        <v>74</v>
      </c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topLeftCell="A19" workbookViewId="0">
      <selection activeCell="E35" sqref="E35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77" t="s">
        <v>51</v>
      </c>
      <c r="B1" s="77"/>
      <c r="C1" s="77"/>
      <c r="D1" s="77"/>
      <c r="E1" s="77"/>
      <c r="F1" s="77"/>
      <c r="G1" s="77"/>
    </row>
    <row r="2" spans="1:11" ht="15" customHeight="1">
      <c r="A2" s="77"/>
      <c r="B2" s="77"/>
      <c r="C2" s="77"/>
      <c r="D2" s="77"/>
      <c r="E2" s="77"/>
      <c r="F2" s="77"/>
      <c r="G2" s="77"/>
    </row>
    <row r="3" spans="1:11" ht="15" customHeight="1">
      <c r="A3" s="77"/>
      <c r="B3" s="77"/>
      <c r="C3" s="77"/>
      <c r="D3" s="77"/>
      <c r="E3" s="77"/>
      <c r="F3" s="77"/>
      <c r="G3" s="77"/>
    </row>
    <row r="6" spans="1:11">
      <c r="A6" s="30" t="s">
        <v>24</v>
      </c>
    </row>
    <row r="7" spans="1:11" ht="15" customHeight="1">
      <c r="A7" s="80" t="s">
        <v>25</v>
      </c>
      <c r="B7" s="80"/>
      <c r="C7" s="80"/>
      <c r="D7" s="80"/>
      <c r="E7" s="80"/>
      <c r="F7" s="80"/>
      <c r="G7" s="80"/>
      <c r="H7" s="36"/>
      <c r="I7" s="36"/>
      <c r="J7" s="36"/>
      <c r="K7" s="36"/>
    </row>
    <row r="8" spans="1:11">
      <c r="A8" s="80"/>
      <c r="B8" s="80"/>
      <c r="C8" s="80"/>
      <c r="D8" s="80"/>
      <c r="E8" s="80"/>
      <c r="F8" s="80"/>
      <c r="G8" s="80"/>
      <c r="H8" s="36"/>
      <c r="I8" s="36"/>
      <c r="J8" s="36"/>
      <c r="K8" s="36"/>
    </row>
    <row r="9" spans="1:11">
      <c r="A9" s="80"/>
      <c r="B9" s="80"/>
      <c r="C9" s="80"/>
      <c r="D9" s="80"/>
      <c r="E9" s="80"/>
      <c r="F9" s="80"/>
      <c r="G9" s="80"/>
      <c r="H9" s="36"/>
      <c r="I9" s="36"/>
      <c r="J9" s="36"/>
      <c r="K9" s="36"/>
    </row>
    <row r="10" spans="1:11">
      <c r="A10" s="80"/>
      <c r="B10" s="80"/>
      <c r="C10" s="80"/>
      <c r="D10" s="80"/>
      <c r="E10" s="80"/>
      <c r="F10" s="80"/>
      <c r="G10" s="80"/>
      <c r="H10" s="36"/>
      <c r="I10" s="36"/>
      <c r="J10" s="36"/>
      <c r="K10" s="36"/>
    </row>
    <row r="11" spans="1:1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32" t="s">
        <v>26</v>
      </c>
    </row>
    <row r="13" spans="1:11" ht="15" customHeight="1">
      <c r="A13" s="80" t="s">
        <v>27</v>
      </c>
      <c r="B13" s="80"/>
      <c r="C13" s="80"/>
      <c r="D13" s="80"/>
      <c r="E13" s="80"/>
      <c r="F13" s="80"/>
      <c r="G13" s="80"/>
      <c r="H13" s="36"/>
      <c r="I13" s="41"/>
      <c r="J13" s="36"/>
      <c r="K13" s="36"/>
    </row>
    <row r="14" spans="1:11">
      <c r="A14" s="80"/>
      <c r="B14" s="80"/>
      <c r="C14" s="80"/>
      <c r="D14" s="80"/>
      <c r="E14" s="80"/>
      <c r="F14" s="80"/>
      <c r="G14" s="80"/>
      <c r="H14" s="36"/>
      <c r="I14" s="36"/>
      <c r="J14" s="36"/>
      <c r="K14" s="36"/>
    </row>
    <row r="15" spans="1:1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6">
      <c r="A17" s="31" t="s">
        <v>28</v>
      </c>
    </row>
    <row r="18" spans="1:6">
      <c r="A18" s="42" t="s">
        <v>29</v>
      </c>
      <c r="B18" s="73" t="s">
        <v>72</v>
      </c>
      <c r="C18" s="73" t="s">
        <v>73</v>
      </c>
      <c r="D18" s="73" t="s">
        <v>74</v>
      </c>
      <c r="E18" s="78" t="s">
        <v>30</v>
      </c>
      <c r="F18" s="78"/>
    </row>
    <row r="19" spans="1:6">
      <c r="A19" s="44" t="s">
        <v>31</v>
      </c>
      <c r="B19" s="40">
        <v>0</v>
      </c>
      <c r="C19" s="40">
        <v>0</v>
      </c>
      <c r="D19" s="40">
        <v>0</v>
      </c>
      <c r="E19" s="79">
        <v>0</v>
      </c>
      <c r="F19" s="79"/>
    </row>
    <row r="20" spans="1:6">
      <c r="A20" s="44" t="s">
        <v>10</v>
      </c>
      <c r="B20" s="40">
        <v>46</v>
      </c>
      <c r="C20" s="40">
        <v>42</v>
      </c>
      <c r="D20" s="40">
        <v>36</v>
      </c>
      <c r="E20" s="79">
        <v>124</v>
      </c>
      <c r="F20" s="79"/>
    </row>
    <row r="21" spans="1:6">
      <c r="A21" s="34"/>
      <c r="B21" s="33"/>
      <c r="C21" s="33"/>
      <c r="D21" s="45"/>
      <c r="E21" s="79">
        <v>124</v>
      </c>
      <c r="F21" s="79"/>
    </row>
    <row r="23" spans="1:6">
      <c r="A23" s="31" t="s">
        <v>33</v>
      </c>
    </row>
    <row r="24" spans="1:6">
      <c r="A24" s="42" t="s">
        <v>29</v>
      </c>
      <c r="B24" s="73" t="s">
        <v>72</v>
      </c>
      <c r="C24" s="73" t="s">
        <v>73</v>
      </c>
      <c r="D24" s="73" t="s">
        <v>74</v>
      </c>
      <c r="E24" s="78" t="s">
        <v>30</v>
      </c>
      <c r="F24" s="78"/>
    </row>
    <row r="25" spans="1:6">
      <c r="A25" s="44" t="s">
        <v>34</v>
      </c>
      <c r="B25" s="40">
        <v>19</v>
      </c>
      <c r="C25" s="40">
        <v>28</v>
      </c>
      <c r="D25" s="40">
        <v>17</v>
      </c>
      <c r="E25" s="79">
        <v>64</v>
      </c>
      <c r="F25" s="79"/>
    </row>
    <row r="26" spans="1:6">
      <c r="A26" s="44" t="s">
        <v>35</v>
      </c>
      <c r="B26" s="40">
        <v>27</v>
      </c>
      <c r="C26" s="40">
        <v>14</v>
      </c>
      <c r="D26" s="40">
        <v>19</v>
      </c>
      <c r="E26" s="79">
        <v>60</v>
      </c>
      <c r="F26" s="79"/>
    </row>
    <row r="27" spans="1:6">
      <c r="A27" s="44" t="s">
        <v>36</v>
      </c>
      <c r="B27" s="40">
        <v>0</v>
      </c>
      <c r="C27" s="40">
        <v>0</v>
      </c>
      <c r="D27" s="40">
        <v>0</v>
      </c>
      <c r="E27" s="79">
        <v>0</v>
      </c>
      <c r="F27" s="79"/>
    </row>
    <row r="28" spans="1:6">
      <c r="A28" s="34"/>
      <c r="B28" s="33"/>
      <c r="C28" s="33"/>
      <c r="D28" s="45" t="s">
        <v>32</v>
      </c>
      <c r="E28" s="79">
        <v>124</v>
      </c>
      <c r="F28" s="79"/>
    </row>
    <row r="30" spans="1:6">
      <c r="A30" s="31" t="s">
        <v>37</v>
      </c>
    </row>
    <row r="31" spans="1:6">
      <c r="A31" s="42" t="s">
        <v>38</v>
      </c>
      <c r="B31" s="43" t="s">
        <v>39</v>
      </c>
      <c r="C31" s="43" t="s">
        <v>40</v>
      </c>
      <c r="D31" s="43" t="s">
        <v>41</v>
      </c>
      <c r="E31" s="43" t="s">
        <v>30</v>
      </c>
    </row>
    <row r="32" spans="1:6">
      <c r="A32" s="44" t="s">
        <v>72</v>
      </c>
      <c r="B32" s="40">
        <v>2</v>
      </c>
      <c r="C32" s="40">
        <v>1</v>
      </c>
      <c r="D32" s="40">
        <v>1</v>
      </c>
      <c r="E32" s="46">
        <v>4</v>
      </c>
    </row>
    <row r="33" spans="1:11">
      <c r="A33" s="44" t="s">
        <v>73</v>
      </c>
      <c r="B33" s="40">
        <v>6</v>
      </c>
      <c r="C33" s="40">
        <v>0</v>
      </c>
      <c r="D33" s="40">
        <v>0</v>
      </c>
      <c r="E33" s="46">
        <v>6</v>
      </c>
    </row>
    <row r="34" spans="1:11">
      <c r="A34" s="44" t="s">
        <v>74</v>
      </c>
      <c r="B34" s="40">
        <v>0</v>
      </c>
      <c r="C34" s="40">
        <v>0</v>
      </c>
      <c r="D34" s="40">
        <v>0</v>
      </c>
      <c r="E34" s="46">
        <v>0</v>
      </c>
    </row>
    <row r="35" spans="1:11">
      <c r="A35" s="34"/>
      <c r="B35" s="33"/>
      <c r="C35" s="33"/>
      <c r="D35" s="47" t="s">
        <v>32</v>
      </c>
      <c r="E35" s="46">
        <v>10</v>
      </c>
    </row>
    <row r="37" spans="1:11">
      <c r="A37" s="31" t="s">
        <v>42</v>
      </c>
    </row>
    <row r="38" spans="1:11" ht="45">
      <c r="A38" s="42" t="s">
        <v>38</v>
      </c>
      <c r="B38" s="43" t="s">
        <v>43</v>
      </c>
      <c r="C38" s="43" t="s">
        <v>44</v>
      </c>
      <c r="D38" s="43" t="s">
        <v>30</v>
      </c>
    </row>
    <row r="39" spans="1:11" ht="60">
      <c r="A39" s="44" t="s">
        <v>72</v>
      </c>
      <c r="B39" s="40">
        <v>0</v>
      </c>
      <c r="C39" s="40" t="s">
        <v>53</v>
      </c>
      <c r="D39" s="40"/>
    </row>
    <row r="40" spans="1:11" ht="60">
      <c r="A40" s="44" t="s">
        <v>73</v>
      </c>
      <c r="B40" s="40">
        <v>0</v>
      </c>
      <c r="C40" s="40" t="s">
        <v>53</v>
      </c>
      <c r="D40" s="40"/>
    </row>
    <row r="41" spans="1:11" ht="60">
      <c r="A41" s="44" t="s">
        <v>74</v>
      </c>
      <c r="B41" s="40">
        <v>0</v>
      </c>
      <c r="C41" s="40" t="s">
        <v>53</v>
      </c>
      <c r="D41" s="40"/>
    </row>
    <row r="42" spans="1:11">
      <c r="A42" s="35"/>
      <c r="C42" s="47" t="s">
        <v>18</v>
      </c>
      <c r="D42" s="46">
        <v>0</v>
      </c>
    </row>
    <row r="44" spans="1:11">
      <c r="A44" s="49" t="s">
        <v>45</v>
      </c>
      <c r="B44" s="15"/>
      <c r="C44" s="15"/>
      <c r="D44" s="15"/>
      <c r="E44" s="15"/>
      <c r="F44" s="15"/>
      <c r="G44" s="15"/>
    </row>
    <row r="45" spans="1:11" ht="15" customHeight="1">
      <c r="A45" s="81" t="s">
        <v>46</v>
      </c>
      <c r="B45" s="81"/>
      <c r="C45" s="81"/>
      <c r="D45" s="81"/>
      <c r="E45" s="81"/>
      <c r="F45" s="81"/>
      <c r="G45" s="81"/>
      <c r="H45" s="37"/>
      <c r="I45" s="37"/>
      <c r="J45" s="37"/>
      <c r="K45" s="37"/>
    </row>
    <row r="46" spans="1:11">
      <c r="A46" s="81"/>
      <c r="B46" s="81"/>
      <c r="C46" s="81"/>
      <c r="D46" s="81"/>
      <c r="E46" s="81"/>
      <c r="F46" s="81"/>
      <c r="G46" s="81"/>
      <c r="H46" s="37"/>
      <c r="I46" s="37"/>
      <c r="J46" s="37"/>
      <c r="K46" s="37"/>
    </row>
    <row r="47" spans="1:11">
      <c r="A47" s="81"/>
      <c r="B47" s="81"/>
      <c r="C47" s="81"/>
      <c r="D47" s="81"/>
      <c r="E47" s="81"/>
      <c r="F47" s="81"/>
      <c r="G47" s="81"/>
      <c r="H47" s="37"/>
      <c r="I47" s="37"/>
      <c r="J47" s="37"/>
      <c r="K47" s="37"/>
    </row>
    <row r="48" spans="1:11">
      <c r="A48" s="50"/>
      <c r="B48" s="50"/>
      <c r="C48" s="50"/>
      <c r="D48" s="50"/>
      <c r="E48" s="50"/>
      <c r="F48" s="50"/>
      <c r="G48" s="50"/>
      <c r="H48" s="37"/>
      <c r="I48" s="37"/>
      <c r="J48" s="37"/>
      <c r="K48" s="37"/>
    </row>
    <row r="49" spans="1:11">
      <c r="A49" s="49" t="s">
        <v>47</v>
      </c>
      <c r="B49" s="15"/>
      <c r="C49" s="15"/>
      <c r="D49" s="15"/>
      <c r="E49" s="15"/>
      <c r="F49" s="15"/>
      <c r="G49" s="15"/>
    </row>
    <row r="50" spans="1:11" ht="15" customHeight="1">
      <c r="A50" s="82" t="s">
        <v>48</v>
      </c>
      <c r="B50" s="82"/>
      <c r="C50" s="82"/>
      <c r="D50" s="82"/>
      <c r="E50" s="82"/>
      <c r="F50" s="82"/>
      <c r="G50" s="82"/>
      <c r="H50" s="36"/>
      <c r="I50" s="36"/>
      <c r="J50" s="36"/>
      <c r="K50" s="36"/>
    </row>
    <row r="51" spans="1:11">
      <c r="A51" s="82"/>
      <c r="B51" s="82"/>
      <c r="C51" s="82"/>
      <c r="D51" s="82"/>
      <c r="E51" s="82"/>
      <c r="F51" s="82"/>
      <c r="G51" s="82"/>
      <c r="H51" s="36"/>
      <c r="I51" s="36"/>
      <c r="J51" s="36"/>
      <c r="K51" s="36"/>
    </row>
    <row r="52" spans="1:11">
      <c r="A52" s="82"/>
      <c r="B52" s="82"/>
      <c r="C52" s="82"/>
      <c r="D52" s="82"/>
      <c r="E52" s="82"/>
      <c r="F52" s="82"/>
      <c r="G52" s="82"/>
      <c r="H52" s="36"/>
      <c r="I52" s="36"/>
      <c r="J52" s="36"/>
      <c r="K52" s="36"/>
    </row>
    <row r="53" spans="1:11">
      <c r="A53" s="82"/>
      <c r="B53" s="82"/>
      <c r="C53" s="82"/>
      <c r="D53" s="82"/>
      <c r="E53" s="82"/>
      <c r="F53" s="82"/>
      <c r="G53" s="82"/>
    </row>
    <row r="54" spans="1:11">
      <c r="A54" s="51"/>
      <c r="B54" s="51"/>
      <c r="C54" s="51"/>
      <c r="D54" s="51"/>
      <c r="E54" s="51"/>
      <c r="F54" s="51"/>
      <c r="G54" s="51"/>
    </row>
    <row r="55" spans="1:11">
      <c r="A55" s="52" t="s">
        <v>49</v>
      </c>
      <c r="B55" s="15"/>
      <c r="C55" s="15"/>
      <c r="D55" s="15"/>
      <c r="E55" s="15"/>
      <c r="F55" s="15"/>
      <c r="G55" s="15"/>
    </row>
    <row r="56" spans="1:11" ht="15" customHeight="1">
      <c r="A56" s="81" t="s">
        <v>50</v>
      </c>
      <c r="B56" s="81"/>
      <c r="C56" s="81"/>
      <c r="D56" s="81"/>
      <c r="E56" s="81"/>
      <c r="F56" s="81"/>
      <c r="G56" s="81"/>
      <c r="H56" s="37"/>
      <c r="I56" s="37"/>
      <c r="J56" s="37"/>
      <c r="K56" s="37"/>
    </row>
    <row r="57" spans="1:11">
      <c r="A57" s="81"/>
      <c r="B57" s="81"/>
      <c r="C57" s="81"/>
      <c r="D57" s="81"/>
      <c r="E57" s="81"/>
      <c r="F57" s="81"/>
      <c r="G57" s="81"/>
      <c r="H57" s="37"/>
      <c r="I57" s="37"/>
      <c r="J57" s="37"/>
      <c r="K57" s="37"/>
    </row>
    <row r="58" spans="1:11">
      <c r="A58" s="81"/>
      <c r="B58" s="81"/>
      <c r="C58" s="81"/>
      <c r="D58" s="81"/>
      <c r="E58" s="81"/>
      <c r="F58" s="81"/>
      <c r="G58" s="81"/>
      <c r="H58" s="37"/>
      <c r="I58" s="37"/>
      <c r="J58" s="37"/>
      <c r="K58" s="37"/>
    </row>
    <row r="59" spans="1:11">
      <c r="A59" s="15"/>
      <c r="B59" s="15"/>
      <c r="C59" s="15"/>
      <c r="D59" s="15"/>
      <c r="E59" s="15"/>
      <c r="F59" s="15"/>
      <c r="G59" s="15"/>
    </row>
  </sheetData>
  <mergeCells count="15">
    <mergeCell ref="A45:G47"/>
    <mergeCell ref="A50:G53"/>
    <mergeCell ref="A56:G58"/>
    <mergeCell ref="E26:F26"/>
    <mergeCell ref="E28:F28"/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DADOS GERAIS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2019-07-02T15:02:53Z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